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06\SOiSD\"/>
    </mc:Choice>
  </mc:AlternateContent>
  <xr:revisionPtr revIDLastSave="0" documentId="13_ncr:1_{4093B516-B6B7-4222-8286-FA34A7C68FF8}" xr6:coauthVersionLast="47" xr6:coauthVersionMax="47" xr10:uidLastSave="{00000000-0000-0000-0000-000000000000}"/>
  <bookViews>
    <workbookView xWindow="-96" yWindow="0" windowWidth="20832" windowHeight="16656" firstSheet="3" activeTab="6" xr2:uid="{00000000-000D-0000-FFFF-FFFF00000000}"/>
  </bookViews>
  <sheets>
    <sheet name="Summary table" sheetId="15" r:id="rId1"/>
    <sheet name="PC Ranking" sheetId="4" r:id="rId2"/>
    <sheet name="Paliwa_Samochody osobowe (2)" sheetId="16" r:id="rId3"/>
    <sheet name="PC for Ind.Customers" sheetId="11" r:id="rId4"/>
    <sheet name="PC for Business" sheetId="12" r:id="rId5"/>
    <sheet name="LCV up to 3.5T" sheetId="7" r:id="rId6"/>
    <sheet name="PC &amp; LCV up to 3.5T" sheetId="1" r:id="rId7"/>
  </sheets>
  <externalReferences>
    <externalReference r:id="rId8"/>
  </externalReferences>
  <definedNames>
    <definedName name="Mnth">[1]INDEX!$E$16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5" l="1"/>
  <c r="F7" i="15"/>
  <c r="H7" i="15" s="1"/>
  <c r="D7" i="15"/>
  <c r="C7" i="15"/>
  <c r="E7" i="15" s="1"/>
  <c r="Q70" i="12" l="1"/>
  <c r="S70" i="12"/>
  <c r="T70" i="12" s="1"/>
  <c r="Q70" i="11"/>
  <c r="R70" i="11" s="1"/>
  <c r="S70" i="11"/>
  <c r="T70" i="11" s="1"/>
  <c r="S27" i="7"/>
  <c r="T27" i="7" s="1"/>
  <c r="Q27" i="7"/>
  <c r="U27" i="7" s="1"/>
  <c r="J27" i="7"/>
  <c r="F27" i="7"/>
  <c r="G27" i="7" s="1"/>
  <c r="D27" i="7"/>
  <c r="E27" i="7" s="1"/>
  <c r="S26" i="7"/>
  <c r="T26" i="7" s="1"/>
  <c r="Q26" i="7"/>
  <c r="U26" i="7" s="1"/>
  <c r="J26" i="7"/>
  <c r="F26" i="7"/>
  <c r="G26" i="7" s="1"/>
  <c r="D26" i="7"/>
  <c r="S32" i="4"/>
  <c r="T32" i="4" s="1"/>
  <c r="Q32" i="4"/>
  <c r="J32" i="4"/>
  <c r="F32" i="4"/>
  <c r="G32" i="4" s="1"/>
  <c r="D32" i="4"/>
  <c r="H32" i="4" s="1"/>
  <c r="S31" i="4"/>
  <c r="T31" i="4" s="1"/>
  <c r="Q31" i="4"/>
  <c r="U31" i="4" s="1"/>
  <c r="J31" i="4"/>
  <c r="F31" i="4"/>
  <c r="G31" i="4" s="1"/>
  <c r="D31" i="4"/>
  <c r="E31" i="4" s="1"/>
  <c r="K31" i="4" s="1"/>
  <c r="D70" i="11"/>
  <c r="E70" i="11" s="1"/>
  <c r="F70" i="11"/>
  <c r="G70" i="11" s="1"/>
  <c r="J70" i="11"/>
  <c r="K70" i="11" s="1"/>
  <c r="J53" i="7"/>
  <c r="Q52" i="7"/>
  <c r="U52" i="7" s="1"/>
  <c r="S33" i="11"/>
  <c r="T33" i="11" s="1"/>
  <c r="Q33" i="11"/>
  <c r="U33" i="11" s="1"/>
  <c r="S32" i="11"/>
  <c r="T32" i="11" s="1"/>
  <c r="Q32" i="11"/>
  <c r="R32" i="11" s="1"/>
  <c r="Q69" i="11"/>
  <c r="R69" i="11" s="1"/>
  <c r="S69" i="11"/>
  <c r="T69" i="11" s="1"/>
  <c r="D31" i="1"/>
  <c r="E31" i="1"/>
  <c r="F31" i="1"/>
  <c r="G31" i="1" s="1"/>
  <c r="I31" i="1"/>
  <c r="K31" i="1"/>
  <c r="L31" i="1"/>
  <c r="M31" i="1"/>
  <c r="O31" i="1" s="1"/>
  <c r="D32" i="1"/>
  <c r="E32" i="1" s="1"/>
  <c r="F32" i="1"/>
  <c r="G32" i="1" s="1"/>
  <c r="I32" i="1"/>
  <c r="K32" i="1"/>
  <c r="L32" i="1" s="1"/>
  <c r="M32" i="1"/>
  <c r="N32" i="1" s="1"/>
  <c r="D52" i="7"/>
  <c r="H52" i="7" s="1"/>
  <c r="F52" i="7"/>
  <c r="F53" i="7" s="1"/>
  <c r="G53" i="7" s="1"/>
  <c r="J52" i="7"/>
  <c r="S52" i="7"/>
  <c r="S53" i="7" s="1"/>
  <c r="T53" i="7" s="1"/>
  <c r="D32" i="12"/>
  <c r="F32" i="12"/>
  <c r="G32" i="12" s="1"/>
  <c r="J32" i="12"/>
  <c r="Q32" i="12"/>
  <c r="R32" i="12" s="1"/>
  <c r="S32" i="12"/>
  <c r="T32" i="12" s="1"/>
  <c r="D33" i="12"/>
  <c r="F33" i="12"/>
  <c r="G33" i="12" s="1"/>
  <c r="J33" i="12"/>
  <c r="Q33" i="12"/>
  <c r="R33" i="12" s="1"/>
  <c r="S33" i="12"/>
  <c r="T33" i="12" s="1"/>
  <c r="D69" i="12"/>
  <c r="E69" i="12" s="1"/>
  <c r="F69" i="12"/>
  <c r="G69" i="12" s="1"/>
  <c r="J69" i="12"/>
  <c r="K69" i="12" s="1"/>
  <c r="Q69" i="12"/>
  <c r="R69" i="12" s="1"/>
  <c r="S69" i="12"/>
  <c r="T69" i="12" s="1"/>
  <c r="D70" i="12"/>
  <c r="E70" i="12" s="1"/>
  <c r="F70" i="12"/>
  <c r="G70" i="12" s="1"/>
  <c r="J70" i="12"/>
  <c r="D32" i="11"/>
  <c r="E32" i="11" s="1"/>
  <c r="F32" i="11"/>
  <c r="G32" i="11" s="1"/>
  <c r="J32" i="11"/>
  <c r="D33" i="11"/>
  <c r="F33" i="11"/>
  <c r="G33" i="11" s="1"/>
  <c r="J33" i="11"/>
  <c r="D69" i="11"/>
  <c r="H69" i="11" s="1"/>
  <c r="F69" i="11"/>
  <c r="G69" i="11" s="1"/>
  <c r="J69" i="11"/>
  <c r="D67" i="4"/>
  <c r="E67" i="4" s="1"/>
  <c r="F67" i="4"/>
  <c r="G67" i="4" s="1"/>
  <c r="J67" i="4"/>
  <c r="Q67" i="4"/>
  <c r="R67" i="4" s="1"/>
  <c r="S67" i="4"/>
  <c r="T67" i="4" s="1"/>
  <c r="D68" i="4"/>
  <c r="E68" i="4" s="1"/>
  <c r="K68" i="4" s="1"/>
  <c r="F68" i="4"/>
  <c r="G68" i="4" s="1"/>
  <c r="J68" i="4"/>
  <c r="Q68" i="4"/>
  <c r="R68" i="4" s="1"/>
  <c r="S68" i="4"/>
  <c r="T68" i="4" s="1"/>
  <c r="J31" i="1"/>
  <c r="H31" i="1"/>
  <c r="E32" i="12"/>
  <c r="K32" i="12" l="1"/>
  <c r="K67" i="4"/>
  <c r="U32" i="4"/>
  <c r="O32" i="1"/>
  <c r="J32" i="1"/>
  <c r="Q53" i="7"/>
  <c r="R53" i="7" s="1"/>
  <c r="U70" i="12"/>
  <c r="H33" i="12"/>
  <c r="H32" i="12"/>
  <c r="U69" i="11"/>
  <c r="U70" i="11"/>
  <c r="K69" i="11"/>
  <c r="E69" i="11"/>
  <c r="H70" i="11"/>
  <c r="R33" i="11"/>
  <c r="U32" i="11"/>
  <c r="H33" i="11"/>
  <c r="K33" i="11"/>
  <c r="H67" i="4"/>
  <c r="T52" i="7"/>
  <c r="K52" i="7"/>
  <c r="R26" i="7"/>
  <c r="H26" i="7"/>
  <c r="R52" i="7"/>
  <c r="D53" i="7"/>
  <c r="G52" i="7"/>
  <c r="E52" i="7"/>
  <c r="R27" i="7"/>
  <c r="K27" i="7"/>
  <c r="E26" i="7"/>
  <c r="K26" i="7" s="1"/>
  <c r="H27" i="7"/>
  <c r="E33" i="11"/>
  <c r="H32" i="11"/>
  <c r="K32" i="11"/>
  <c r="R70" i="12"/>
  <c r="U69" i="12"/>
  <c r="H69" i="12"/>
  <c r="H70" i="12"/>
  <c r="K70" i="12"/>
  <c r="K33" i="12"/>
  <c r="U32" i="12"/>
  <c r="U33" i="12"/>
  <c r="E33" i="12"/>
  <c r="H68" i="4"/>
  <c r="U68" i="4"/>
  <c r="U67" i="4"/>
  <c r="E32" i="4"/>
  <c r="K32" i="4" s="1"/>
  <c r="R32" i="4"/>
  <c r="R31" i="4"/>
  <c r="H31" i="4"/>
  <c r="N31" i="1"/>
  <c r="H32" i="1"/>
  <c r="U53" i="7" l="1"/>
  <c r="H53" i="7"/>
  <c r="E53" i="7"/>
  <c r="K53" i="7"/>
</calcChain>
</file>

<file path=xl/sharedStrings.xml><?xml version="1.0" encoding="utf-8"?>
<sst xmlns="http://schemas.openxmlformats.org/spreadsheetml/2006/main" count="893" uniqueCount="195">
  <si>
    <t>Pozycja</t>
  </si>
  <si>
    <t>Marka</t>
  </si>
  <si>
    <t>Udział %</t>
  </si>
  <si>
    <t>PZPM*</t>
  </si>
  <si>
    <t>Sztuki / Units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</si>
  <si>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</si>
  <si>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</si>
  <si>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</si>
  <si>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</si>
  <si>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</si>
  <si>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</si>
  <si>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</si>
  <si>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</si>
  <si>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</si>
  <si>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Pierwsze rejestracje NOWYCH samochodów osobowych i dostawczych, udział w rynku %</t>
  </si>
  <si>
    <t>First Registrations of NEW PC and LCV up to 3.5T, Market Share %</t>
  </si>
  <si>
    <t>BMW</t>
  </si>
  <si>
    <t>SKODA</t>
  </si>
  <si>
    <t>VOLKSWAGEN</t>
  </si>
  <si>
    <t>TOYOTA</t>
  </si>
  <si>
    <t>OPEL</t>
  </si>
  <si>
    <t>FORD</t>
  </si>
  <si>
    <t>KIA</t>
  </si>
  <si>
    <t>HYUNDAI</t>
  </si>
  <si>
    <t>RENAULT</t>
  </si>
  <si>
    <t>NISSAN</t>
  </si>
  <si>
    <t>FIAT</t>
  </si>
  <si>
    <t>PEUGEOT</t>
  </si>
  <si>
    <t>CITROEN</t>
  </si>
  <si>
    <t>DACIA</t>
  </si>
  <si>
    <t>SUZUKI</t>
  </si>
  <si>
    <t>MERCEDES-BENZ</t>
  </si>
  <si>
    <t>AUDI</t>
  </si>
  <si>
    <t>VOLVO</t>
  </si>
  <si>
    <t>RAZEM / TOTAL</t>
  </si>
  <si>
    <t>Skoda Octavia</t>
  </si>
  <si>
    <t>Skoda Fabia</t>
  </si>
  <si>
    <t>Dacia Duster</t>
  </si>
  <si>
    <t>Toyota Yaris</t>
  </si>
  <si>
    <t>Kia Sportage</t>
  </si>
  <si>
    <t>Model</t>
  </si>
  <si>
    <t>RAZEM 1-20</t>
  </si>
  <si>
    <t>Skoda Superb</t>
  </si>
  <si>
    <t>Zmiana poz r/r</t>
  </si>
  <si>
    <t>Ch position y/y</t>
  </si>
  <si>
    <t>IVECO</t>
  </si>
  <si>
    <t>Toyota Corolla</t>
  </si>
  <si>
    <t>Hyundai Tucson</t>
  </si>
  <si>
    <t>Toyota C-HR</t>
  </si>
  <si>
    <t>MAN</t>
  </si>
  <si>
    <t>Renault Master</t>
  </si>
  <si>
    <t>Iveco Daily</t>
  </si>
  <si>
    <t>Ford Transit</t>
  </si>
  <si>
    <t>RAZEM 1-10</t>
  </si>
  <si>
    <t>Toyota RAV4</t>
  </si>
  <si>
    <t>Mercedes-Benz Sprinter</t>
  </si>
  <si>
    <t>Skoda Kamiq</t>
  </si>
  <si>
    <t>LEXUS</t>
  </si>
  <si>
    <t>Zmiana poz
r/r</t>
  </si>
  <si>
    <t>Ch. Position
y/y</t>
  </si>
  <si>
    <t>Volkswagen T-Roc</t>
  </si>
  <si>
    <t>Toyota Proace City</t>
  </si>
  <si>
    <t xml:space="preserve">   Source: PZPM on the basis of CEP (Central Register of Vehicles)</t>
  </si>
  <si>
    <t>* PZPM na podstawie CEP (Centralnej Ewidencji Pojazdów)</t>
  </si>
  <si>
    <t>Dacia Sandero</t>
  </si>
  <si>
    <t>Diesel</t>
  </si>
  <si>
    <t>BEV</t>
  </si>
  <si>
    <t>PHEV</t>
  </si>
  <si>
    <t>FCEV</t>
  </si>
  <si>
    <t>HEV</t>
  </si>
  <si>
    <t>MHEV</t>
  </si>
  <si>
    <t>LPG</t>
  </si>
  <si>
    <t>CNG/LNG</t>
  </si>
  <si>
    <t>+0,0 pp</t>
  </si>
  <si>
    <t>Toyota Yaris Cross</t>
  </si>
  <si>
    <t>ISUZU</t>
  </si>
  <si>
    <t>Volvo XC60</t>
  </si>
  <si>
    <t>Fiat Ducato</t>
  </si>
  <si>
    <t>Ford Transit Custom</t>
  </si>
  <si>
    <t>Volkswagen Crafter</t>
  </si>
  <si>
    <t>CUPRA</t>
  </si>
  <si>
    <t>Nissan Qashqai</t>
  </si>
  <si>
    <t>Mercedes-Benz Klasa GLC</t>
  </si>
  <si>
    <t>Renault Captur</t>
  </si>
  <si>
    <t>Volkswagen Tiguan</t>
  </si>
  <si>
    <t>MG</t>
  </si>
  <si>
    <t>HONDA</t>
  </si>
  <si>
    <t>Skoda Kodiaq</t>
  </si>
  <si>
    <t>Ford Ranger</t>
  </si>
  <si>
    <t>Toyota Aygo X</t>
  </si>
  <si>
    <t>Skoda Scala</t>
  </si>
  <si>
    <t>Lexus NX</t>
  </si>
  <si>
    <t>MG HS</t>
  </si>
  <si>
    <t/>
  </si>
  <si>
    <t>Volkswagen T-Cross</t>
  </si>
  <si>
    <t>Toyota Proace Max</t>
  </si>
  <si>
    <t>KGM-SSANGYONG</t>
  </si>
  <si>
    <t>Volkswagen Golf</t>
  </si>
  <si>
    <t>OMODA</t>
  </si>
  <si>
    <t>Rejestracje nowych samochodów osobowych na Inywidualnych Klentów,
ranking modeli - 2025 narastająco</t>
  </si>
  <si>
    <t>MG ZS</t>
  </si>
  <si>
    <t>Toyota Corolla Cross</t>
  </si>
  <si>
    <t>Omoda OMODA5</t>
  </si>
  <si>
    <t>Volkswagen Passat</t>
  </si>
  <si>
    <t>Rejestracje nowych samochodów osobowych na REGON,
ranking modeli - 2025 narastająco</t>
  </si>
  <si>
    <t>Rejestracje nowych samochodów osobowych na REGON,
ranking marek - 2025 narastająco</t>
  </si>
  <si>
    <t>Rejestracje nowych samochodów osobowych na KLIENTÓW INDYWIDUALNYCH,
ranking marek - 2025 narastająco</t>
  </si>
  <si>
    <t>Registrations of New PC For Indywidual Customers, Top Makes - 2025 YTD</t>
  </si>
  <si>
    <t>Rejestracje nowych samochodów dostawczych do 3,5T, ranking modeli - 2025 narastająco</t>
  </si>
  <si>
    <t>Rejestracje nowych samochodów dostawczych OGÓŁEM, ranking marek - 2025 narastająco</t>
  </si>
  <si>
    <t>Registrations of new PC, Top Brands - 2025 YTD</t>
  </si>
  <si>
    <t>Rejestracje nowych samochodów osobowych OGÓŁEM, ranking marek - 2025 narastająco</t>
  </si>
  <si>
    <t>Registrations of new PC, Top Models - 2025 YTD</t>
  </si>
  <si>
    <t>Rejestracje nowych samochodów osobowych OGÓŁEM, ranking modeli - 2025 narastająco</t>
  </si>
  <si>
    <t>Registrations of New PC For Individual Customers, Top Models - 2025 YTD</t>
  </si>
  <si>
    <t>Registrations of New PC For Business Activity, Top Makes - 2025 YTD</t>
  </si>
  <si>
    <t>Registrations of new LCV, Top Brands - 2025 YTD</t>
  </si>
  <si>
    <t>Registrations of new LCV up to 3.5T, Top Models - 2025 YTD</t>
  </si>
  <si>
    <t>MAZDA</t>
  </si>
  <si>
    <t>Kia Ceed</t>
  </si>
  <si>
    <t>BAIC</t>
  </si>
  <si>
    <t>Maj</t>
  </si>
  <si>
    <t>May</t>
  </si>
  <si>
    <t>MAXUS</t>
  </si>
  <si>
    <t>Skoda Karoq</t>
  </si>
  <si>
    <t>+1,5 pp</t>
  </si>
  <si>
    <t>+2,0 pp</t>
  </si>
  <si>
    <t>Rejestracje nowych samochodów dostawczych do 3,5T, ranking marek - Czerwiec 2025</t>
  </si>
  <si>
    <t>Registrations of new LCV up to 3.5T, Top Brands - June 2025</t>
  </si>
  <si>
    <t>Czerwiec</t>
  </si>
  <si>
    <t>June</t>
  </si>
  <si>
    <t>Cze/Maj
Zmiana %</t>
  </si>
  <si>
    <t>Jun/MayCh %</t>
  </si>
  <si>
    <t>Cze/Maji
Zmiana poz</t>
  </si>
  <si>
    <t>Jun/May Ch position</t>
  </si>
  <si>
    <t>Rok narastająco Styczeń -Czerwiec</t>
  </si>
  <si>
    <t>YTD January - June</t>
  </si>
  <si>
    <t>Rejestracje nowych samochodów dostawczych do 3,5T, ranking modeli - Czerwiec 2025</t>
  </si>
  <si>
    <t>Registrations of new LCV up to 3.5T, Top Models - Jun 2025</t>
  </si>
  <si>
    <t>Toyota Hilux</t>
  </si>
  <si>
    <t>BYD</t>
  </si>
  <si>
    <t>Jun/May Ch %</t>
  </si>
  <si>
    <t>Rok narastająco Styczeń - Czerwiec</t>
  </si>
  <si>
    <t>YTD January -June</t>
  </si>
  <si>
    <t>Rejestracje nowych samochodów osobowych OGÓŁEM, ranking marek - Czerwiec 2025</t>
  </si>
  <si>
    <t>Registrations of new PC, Top Brands - June 2025</t>
  </si>
  <si>
    <t>Rejestracje nowych samochodów osobowych OGÓŁEM, ranking modeli - Czerwiec 2025</t>
  </si>
  <si>
    <t>Registrations of new PC, Top Models - June 2025</t>
  </si>
  <si>
    <t>Renault Arkana</t>
  </si>
  <si>
    <t>Rejestracje nowych samochodów osobowych na REGON, ranking marek - Czerwiec 2025</t>
  </si>
  <si>
    <t>Registrations of New PC For Business Activity, Top Makes - June  2025</t>
  </si>
  <si>
    <t>TESLA</t>
  </si>
  <si>
    <t>Rejestracje nowych samochodów osobowych na REGON, ranking modeli - Czerwiec  2025</t>
  </si>
  <si>
    <t>Registrations of New PC For Business Activity, Top Models - June  2025</t>
  </si>
  <si>
    <t>Hyundai i30</t>
  </si>
  <si>
    <t>Renault Trafic</t>
  </si>
  <si>
    <t>Rejestracje nowych samochodów osobowych na KLIENTÓW INDYWIDUALNYCH, ranking marek - Czerwiec 2025</t>
  </si>
  <si>
    <t>Registrations of New PC For Individual Customers, Top Makes - June 2025</t>
  </si>
  <si>
    <t>Rejestracje nowych samochodów osobowych na KLIENTÓW INDYWIDUALNYCH, ranking modeli - Czerwiec 2025</t>
  </si>
  <si>
    <t>Registrations of New PC For Individual Customers, Top Models - June 2025</t>
  </si>
  <si>
    <t>Dacia Bigster</t>
  </si>
  <si>
    <t>PZPM based on CEP</t>
  </si>
  <si>
    <t>units</t>
  </si>
  <si>
    <t>FIRST REGISTRATIONS OF NEW PC &amp; LCV UP TO 3.5T</t>
  </si>
  <si>
    <t>% change y/y</t>
  </si>
  <si>
    <t>PC</t>
  </si>
  <si>
    <t>LCV - TOTAL</t>
  </si>
  <si>
    <t>LCV up to 3.5T</t>
  </si>
  <si>
    <t>SPECIAL VEHICLES up to 3.5t</t>
  </si>
  <si>
    <t>TOTAL PC &amp; LCV</t>
  </si>
  <si>
    <t>*including minibuses registered as Passenger Cars</t>
  </si>
  <si>
    <t>2025
Jun</t>
  </si>
  <si>
    <t>2024
Jun</t>
  </si>
  <si>
    <t>2025
Jan - Jun</t>
  </si>
  <si>
    <t>2024
Jan - Jun</t>
  </si>
  <si>
    <t>-4,7 pp</t>
  </si>
  <si>
    <t>-1,1 pp</t>
  </si>
  <si>
    <t>+5,8 pp</t>
  </si>
  <si>
    <t>+1,8 pp</t>
  </si>
  <si>
    <t>+0,3 pp</t>
  </si>
  <si>
    <t>+0,2 pp</t>
  </si>
  <si>
    <t>Fuel Type</t>
  </si>
  <si>
    <t>Petrol</t>
  </si>
  <si>
    <t>Alternative/other</t>
  </si>
  <si>
    <t>inculdes:</t>
  </si>
  <si>
    <t>Other / n.a.</t>
  </si>
  <si>
    <t>First Registrations of NEW Passenger Cars by Fuel Type</t>
  </si>
  <si>
    <t>Change %
y/y</t>
  </si>
  <si>
    <t>Share
Change
y/y</t>
  </si>
  <si>
    <t>tous. pcs.</t>
  </si>
  <si>
    <t>share %</t>
  </si>
  <si>
    <t>Jan-Jun 2024</t>
  </si>
  <si>
    <t>Jan-Jun 2025</t>
  </si>
  <si>
    <t>in thous units</t>
  </si>
  <si>
    <t xml:space="preserve">   *Source: PZPM on the basis of CEP (Central Register of Vehicles)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</si>
</sst>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  <numFmt numFmtId="168" formatCode="[Black]\+0.0%;[Red]\-0.0%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Arial Nova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10"/>
      <color rgb="FFFF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  <font>
      <b/>
      <sz val="11"/>
      <name val="Tahoma"/>
      <family val="2"/>
      <charset val="238"/>
    </font>
    <font>
      <b/>
      <i/>
      <sz val="11"/>
      <color theme="1" tint="0.499984740745262"/>
      <name val="Tahoma"/>
      <family val="2"/>
      <charset val="238"/>
    </font>
    <font>
      <sz val="11"/>
      <color theme="1"/>
      <name val="Arial Nova"/>
      <family val="2"/>
    </font>
    <font>
      <i/>
      <sz val="11"/>
      <color rgb="FFFF0000"/>
      <name val="Arial Nova"/>
      <family val="2"/>
    </font>
    <font>
      <i/>
      <sz val="11"/>
      <color theme="1"/>
      <name val="Arial Nova"/>
      <family val="2"/>
    </font>
    <font>
      <b/>
      <sz val="11"/>
      <color theme="0"/>
      <name val="Arial Nova"/>
      <family val="2"/>
    </font>
    <font>
      <b/>
      <sz val="10"/>
      <color theme="0"/>
      <name val="Arial Nova"/>
      <family val="2"/>
    </font>
    <font>
      <sz val="10"/>
      <color theme="1"/>
      <name val="Arial Nova"/>
      <family val="2"/>
    </font>
    <font>
      <b/>
      <sz val="10"/>
      <color theme="0"/>
      <name val="Barlow"/>
      <charset val="238"/>
    </font>
    <font>
      <sz val="10"/>
      <name val="Arial Nova"/>
      <family val="2"/>
    </font>
  </fonts>
  <fills count="5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</borders>
  <cellStyleXfs count="83">
    <xf numFmtId="0" fontId="0" fillId="0" borderId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8" fillId="0" borderId="0" xfId="0" applyFont="1"/>
    <xf numFmtId="0" fontId="10" fillId="0" borderId="0" xfId="0" applyFont="1"/>
    <xf numFmtId="14" fontId="9" fillId="0" borderId="0" xfId="0" applyNumberFormat="1" applyFont="1"/>
    <xf numFmtId="0" fontId="9" fillId="0" borderId="0" xfId="0" applyFont="1"/>
    <xf numFmtId="165" fontId="12" fillId="0" borderId="4" xfId="20" applyNumberFormat="1" applyFont="1" applyBorder="1" applyAlignment="1">
      <alignment horizontal="center"/>
    </xf>
    <xf numFmtId="165" fontId="12" fillId="0" borderId="8" xfId="20" applyNumberFormat="1" applyFont="1" applyBorder="1" applyAlignment="1">
      <alignment horizontal="center"/>
    </xf>
    <xf numFmtId="165" fontId="11" fillId="2" borderId="4" xfId="20" applyNumberFormat="1" applyFont="1" applyFill="1" applyBorder="1" applyAlignment="1">
      <alignment horizontal="center" vertical="center"/>
    </xf>
    <xf numFmtId="0" fontId="13" fillId="0" borderId="0" xfId="7" applyFont="1" applyAlignment="1">
      <alignment horizontal="center" vertical="center"/>
    </xf>
    <xf numFmtId="0" fontId="15" fillId="0" borderId="0" xfId="7" applyFont="1" applyAlignment="1">
      <alignment horizontal="right" vertical="center"/>
    </xf>
    <xf numFmtId="0" fontId="17" fillId="2" borderId="30" xfId="7" applyFont="1" applyFill="1" applyBorder="1" applyAlignment="1">
      <alignment horizontal="center" vertical="center" wrapText="1"/>
    </xf>
    <xf numFmtId="0" fontId="17" fillId="2" borderId="20" xfId="7" applyFont="1" applyFill="1" applyBorder="1" applyAlignment="1">
      <alignment horizontal="center" wrapText="1"/>
    </xf>
    <xf numFmtId="0" fontId="17" fillId="2" borderId="28" xfId="7" applyFont="1" applyFill="1" applyBorder="1" applyAlignment="1">
      <alignment horizontal="center" vertical="center" wrapText="1"/>
    </xf>
    <xf numFmtId="0" fontId="18" fillId="2" borderId="23" xfId="7" applyFont="1" applyFill="1" applyBorder="1" applyAlignment="1">
      <alignment horizontal="center" vertical="center" wrapText="1"/>
    </xf>
    <xf numFmtId="0" fontId="18" fillId="2" borderId="21" xfId="7" applyFont="1" applyFill="1" applyBorder="1" applyAlignment="1">
      <alignment horizontal="center" vertical="top" wrapText="1"/>
    </xf>
    <xf numFmtId="0" fontId="18" fillId="2" borderId="18" xfId="7" applyFont="1" applyFill="1" applyBorder="1" applyAlignment="1">
      <alignment horizontal="center" vertical="center" wrapText="1"/>
    </xf>
    <xf numFmtId="0" fontId="13" fillId="0" borderId="16" xfId="7" applyFont="1" applyBorder="1" applyAlignment="1">
      <alignment horizontal="center" vertical="center"/>
    </xf>
    <xf numFmtId="0" fontId="19" fillId="0" borderId="19" xfId="7" applyFont="1" applyBorder="1" applyAlignment="1">
      <alignment vertical="center"/>
    </xf>
    <xf numFmtId="3" fontId="19" fillId="0" borderId="22" xfId="7" applyNumberFormat="1" applyFont="1" applyBorder="1" applyAlignment="1">
      <alignment vertical="center"/>
    </xf>
    <xf numFmtId="10" fontId="19" fillId="0" borderId="19" xfId="16" applyNumberFormat="1" applyFont="1" applyBorder="1" applyAlignment="1">
      <alignment vertical="center"/>
    </xf>
    <xf numFmtId="165" fontId="19" fillId="0" borderId="19" xfId="16" applyNumberFormat="1" applyFont="1" applyBorder="1" applyAlignment="1">
      <alignment vertical="center"/>
    </xf>
    <xf numFmtId="0" fontId="20" fillId="4" borderId="16" xfId="0" applyFont="1" applyFill="1" applyBorder="1" applyAlignment="1">
      <alignment horizontal="center" vertical="center" wrapText="1"/>
    </xf>
    <xf numFmtId="0" fontId="19" fillId="4" borderId="19" xfId="7" applyFont="1" applyFill="1" applyBorder="1" applyAlignment="1">
      <alignment vertical="center"/>
    </xf>
    <xf numFmtId="3" fontId="19" fillId="4" borderId="22" xfId="7" applyNumberFormat="1" applyFont="1" applyFill="1" applyBorder="1" applyAlignment="1">
      <alignment vertical="center"/>
    </xf>
    <xf numFmtId="10" fontId="19" fillId="4" borderId="19" xfId="16" applyNumberFormat="1" applyFont="1" applyFill="1" applyBorder="1" applyAlignment="1">
      <alignment vertical="center"/>
    </xf>
    <xf numFmtId="165" fontId="19" fillId="4" borderId="19" xfId="16" applyNumberFormat="1" applyFont="1" applyFill="1" applyBorder="1" applyAlignment="1">
      <alignment vertical="center"/>
    </xf>
    <xf numFmtId="3" fontId="19" fillId="3" borderId="22" xfId="7" applyNumberFormat="1" applyFont="1" applyFill="1" applyBorder="1" applyAlignment="1">
      <alignment vertical="center"/>
    </xf>
    <xf numFmtId="10" fontId="19" fillId="3" borderId="19" xfId="16" applyNumberFormat="1" applyFont="1" applyFill="1" applyBorder="1" applyAlignment="1">
      <alignment vertical="center"/>
    </xf>
    <xf numFmtId="165" fontId="19" fillId="3" borderId="19" xfId="16" applyNumberFormat="1" applyFont="1" applyFill="1" applyBorder="1" applyAlignment="1">
      <alignment vertical="center"/>
    </xf>
    <xf numFmtId="3" fontId="11" fillId="2" borderId="22" xfId="7" applyNumberFormat="1" applyFont="1" applyFill="1" applyBorder="1" applyAlignment="1">
      <alignment vertical="center"/>
    </xf>
    <xf numFmtId="9" fontId="11" fillId="2" borderId="19" xfId="16" applyFont="1" applyFill="1" applyBorder="1" applyAlignment="1">
      <alignment vertical="center"/>
    </xf>
    <xf numFmtId="165" fontId="11" fillId="2" borderId="19" xfId="7" applyNumberFormat="1" applyFont="1" applyFill="1" applyBorder="1" applyAlignment="1">
      <alignment vertical="center"/>
    </xf>
    <xf numFmtId="0" fontId="19" fillId="0" borderId="0" xfId="7" applyFont="1"/>
    <xf numFmtId="0" fontId="21" fillId="0" borderId="0" xfId="0" applyFont="1"/>
    <xf numFmtId="0" fontId="22" fillId="0" borderId="0" xfId="0" applyFont="1"/>
    <xf numFmtId="0" fontId="12" fillId="0" borderId="0" xfId="0" applyFont="1"/>
    <xf numFmtId="0" fontId="23" fillId="0" borderId="0" xfId="6" applyFont="1" applyAlignment="1">
      <alignment horizontal="center" vertical="top"/>
    </xf>
    <xf numFmtId="1" fontId="19" fillId="0" borderId="16" xfId="16" applyNumberFormat="1" applyFont="1" applyBorder="1" applyAlignment="1">
      <alignment horizontal="center"/>
    </xf>
    <xf numFmtId="1" fontId="19" fillId="4" borderId="16" xfId="16" applyNumberFormat="1" applyFont="1" applyFill="1" applyBorder="1" applyAlignment="1">
      <alignment horizontal="center"/>
    </xf>
    <xf numFmtId="3" fontId="19" fillId="3" borderId="16" xfId="7" applyNumberFormat="1" applyFont="1" applyFill="1" applyBorder="1" applyAlignment="1">
      <alignment vertical="center"/>
    </xf>
    <xf numFmtId="0" fontId="19" fillId="3" borderId="16" xfId="7" applyFont="1" applyFill="1" applyBorder="1" applyAlignment="1">
      <alignment vertical="center"/>
    </xf>
    <xf numFmtId="3" fontId="11" fillId="2" borderId="16" xfId="7" applyNumberFormat="1" applyFont="1" applyFill="1" applyBorder="1" applyAlignment="1">
      <alignment vertical="center"/>
    </xf>
    <xf numFmtId="14" fontId="12" fillId="0" borderId="0" xfId="0" applyNumberFormat="1" applyFont="1"/>
    <xf numFmtId="0" fontId="12" fillId="0" borderId="0" xfId="0" applyFont="1" applyAlignment="1">
      <alignment horizontal="right"/>
    </xf>
    <xf numFmtId="165" fontId="19" fillId="0" borderId="12" xfId="20" applyNumberFormat="1" applyFont="1" applyBorder="1" applyAlignment="1">
      <alignment horizontal="right"/>
    </xf>
    <xf numFmtId="168" fontId="19" fillId="0" borderId="15" xfId="16" applyNumberFormat="1" applyFont="1" applyBorder="1"/>
    <xf numFmtId="168" fontId="24" fillId="0" borderId="5" xfId="16" applyNumberFormat="1" applyFont="1" applyBorder="1" applyAlignment="1">
      <alignment horizontal="right"/>
    </xf>
    <xf numFmtId="168" fontId="19" fillId="0" borderId="5" xfId="16" applyNumberFormat="1" applyFont="1" applyBorder="1"/>
    <xf numFmtId="168" fontId="19" fillId="0" borderId="5" xfId="16" applyNumberFormat="1" applyFont="1" applyBorder="1" applyAlignment="1">
      <alignment horizontal="right"/>
    </xf>
    <xf numFmtId="3" fontId="19" fillId="0" borderId="6" xfId="20" applyNumberFormat="1" applyFont="1" applyBorder="1" applyAlignment="1">
      <alignment horizontal="right"/>
    </xf>
    <xf numFmtId="168" fontId="12" fillId="0" borderId="5" xfId="16" applyNumberFormat="1" applyFont="1" applyBorder="1"/>
    <xf numFmtId="168" fontId="12" fillId="0" borderId="5" xfId="16" applyNumberFormat="1" applyFont="1" applyBorder="1" applyAlignment="1">
      <alignment horizontal="right"/>
    </xf>
    <xf numFmtId="165" fontId="19" fillId="0" borderId="13" xfId="20" applyNumberFormat="1" applyFont="1" applyBorder="1" applyAlignment="1">
      <alignment horizontal="right"/>
    </xf>
    <xf numFmtId="168" fontId="19" fillId="0" borderId="8" xfId="16" applyNumberFormat="1" applyFont="1" applyBorder="1"/>
    <xf numFmtId="168" fontId="24" fillId="0" borderId="8" xfId="16" applyNumberFormat="1" applyFont="1" applyBorder="1" applyAlignment="1">
      <alignment horizontal="right"/>
    </xf>
    <xf numFmtId="0" fontId="14" fillId="0" borderId="0" xfId="7" applyFont="1" applyAlignment="1">
      <alignment vertical="center"/>
    </xf>
    <xf numFmtId="0" fontId="19" fillId="3" borderId="22" xfId="7" applyFont="1" applyFill="1" applyBorder="1" applyAlignment="1">
      <alignment vertical="center"/>
    </xf>
    <xf numFmtId="0" fontId="25" fillId="0" borderId="0" xfId="0" applyFont="1"/>
    <xf numFmtId="0" fontId="26" fillId="0" borderId="0" xfId="0" applyFont="1"/>
    <xf numFmtId="3" fontId="19" fillId="0" borderId="9" xfId="20" applyNumberFormat="1" applyFont="1" applyBorder="1" applyAlignment="1">
      <alignment horizontal="right"/>
    </xf>
    <xf numFmtId="14" fontId="21" fillId="0" borderId="0" xfId="0" applyNumberFormat="1" applyFont="1"/>
    <xf numFmtId="0" fontId="31" fillId="0" borderId="0" xfId="80" applyFont="1"/>
    <xf numFmtId="0" fontId="32" fillId="0" borderId="0" xfId="0" applyFont="1"/>
    <xf numFmtId="0" fontId="33" fillId="0" borderId="0" xfId="0" applyFont="1"/>
    <xf numFmtId="0" fontId="9" fillId="0" borderId="0" xfId="80" applyFont="1"/>
    <xf numFmtId="0" fontId="31" fillId="0" borderId="0" xfId="0" applyFont="1"/>
    <xf numFmtId="0" fontId="31" fillId="0" borderId="0" xfId="80" applyFont="1" applyAlignment="1">
      <alignment horizontal="right"/>
    </xf>
    <xf numFmtId="0" fontId="35" fillId="2" borderId="6" xfId="0" applyFont="1" applyFill="1" applyBorder="1" applyAlignment="1">
      <alignment wrapText="1"/>
    </xf>
    <xf numFmtId="166" fontId="35" fillId="2" borderId="4" xfId="81" applyNumberFormat="1" applyFont="1" applyFill="1" applyBorder="1" applyAlignment="1">
      <alignment horizontal="center" vertical="center" wrapText="1"/>
    </xf>
    <xf numFmtId="0" fontId="35" fillId="2" borderId="8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wrapText="1"/>
    </xf>
    <xf numFmtId="166" fontId="12" fillId="0" borderId="4" xfId="81" applyNumberFormat="1" applyFont="1" applyBorder="1" applyAlignment="1">
      <alignment horizontal="center"/>
    </xf>
    <xf numFmtId="0" fontId="36" fillId="0" borderId="6" xfId="0" applyFont="1" applyBorder="1" applyAlignment="1">
      <alignment horizontal="left" wrapText="1" indent="1"/>
    </xf>
    <xf numFmtId="166" fontId="12" fillId="0" borderId="5" xfId="81" applyNumberFormat="1" applyFont="1" applyBorder="1" applyAlignment="1">
      <alignment horizontal="center"/>
    </xf>
    <xf numFmtId="165" fontId="12" fillId="0" borderId="5" xfId="82" applyNumberFormat="1" applyFont="1" applyBorder="1" applyAlignment="1">
      <alignment horizontal="center"/>
    </xf>
    <xf numFmtId="0" fontId="36" fillId="0" borderId="9" xfId="0" applyFont="1" applyBorder="1" applyAlignment="1">
      <alignment horizontal="left" wrapText="1" indent="1"/>
    </xf>
    <xf numFmtId="0" fontId="35" fillId="2" borderId="4" xfId="0" applyFont="1" applyFill="1" applyBorder="1" applyAlignment="1">
      <alignment vertical="center" wrapText="1"/>
    </xf>
    <xf numFmtId="166" fontId="11" fillId="2" borderId="4" xfId="81" applyNumberFormat="1" applyFont="1" applyFill="1" applyBorder="1" applyAlignment="1">
      <alignment horizontal="center" vertical="center"/>
    </xf>
    <xf numFmtId="0" fontId="36" fillId="0" borderId="7" xfId="80" applyFont="1" applyBorder="1"/>
    <xf numFmtId="0" fontId="9" fillId="0" borderId="7" xfId="80" applyFont="1" applyBorder="1"/>
    <xf numFmtId="166" fontId="9" fillId="0" borderId="0" xfId="80" applyNumberFormat="1" applyFont="1"/>
    <xf numFmtId="0" fontId="34" fillId="2" borderId="1" xfId="0" applyFont="1" applyFill="1" applyBorder="1" applyAlignment="1">
      <alignment horizontal="center" vertical="center"/>
    </xf>
    <xf numFmtId="0" fontId="34" fillId="2" borderId="3" xfId="0" applyFont="1" applyFill="1" applyBorder="1" applyAlignment="1">
      <alignment horizontal="center" vertical="center"/>
    </xf>
    <xf numFmtId="0" fontId="34" fillId="2" borderId="2" xfId="0" applyFont="1" applyFill="1" applyBorder="1" applyAlignment="1">
      <alignment horizontal="center" vertical="center"/>
    </xf>
    <xf numFmtId="0" fontId="13" fillId="0" borderId="0" xfId="7" applyFont="1" applyAlignment="1">
      <alignment horizontal="center" vertical="center"/>
    </xf>
    <xf numFmtId="0" fontId="11" fillId="2" borderId="30" xfId="7" applyFont="1" applyFill="1" applyBorder="1" applyAlignment="1">
      <alignment horizontal="center" vertical="center"/>
    </xf>
    <xf numFmtId="0" fontId="11" fillId="2" borderId="25" xfId="7" applyFont="1" applyFill="1" applyBorder="1" applyAlignment="1">
      <alignment horizontal="center" vertical="center"/>
    </xf>
    <xf numFmtId="0" fontId="11" fillId="2" borderId="20" xfId="7" applyFont="1" applyFill="1" applyBorder="1" applyAlignment="1">
      <alignment horizontal="center" vertical="center"/>
    </xf>
    <xf numFmtId="0" fontId="11" fillId="2" borderId="17" xfId="7" applyFont="1" applyFill="1" applyBorder="1" applyAlignment="1">
      <alignment horizontal="center" wrapText="1"/>
    </xf>
    <xf numFmtId="0" fontId="11" fillId="2" borderId="28" xfId="7" applyFont="1" applyFill="1" applyBorder="1" applyAlignment="1">
      <alignment horizontal="center" wrapText="1"/>
    </xf>
    <xf numFmtId="0" fontId="16" fillId="2" borderId="23" xfId="7" applyFont="1" applyFill="1" applyBorder="1" applyAlignment="1">
      <alignment horizontal="center" vertical="center"/>
    </xf>
    <xf numFmtId="0" fontId="16" fillId="2" borderId="27" xfId="7" applyFont="1" applyFill="1" applyBorder="1" applyAlignment="1">
      <alignment horizontal="center" vertical="center"/>
    </xf>
    <xf numFmtId="0" fontId="16" fillId="2" borderId="21" xfId="7" applyFont="1" applyFill="1" applyBorder="1" applyAlignment="1">
      <alignment horizontal="center" vertical="center"/>
    </xf>
    <xf numFmtId="0" fontId="17" fillId="2" borderId="17" xfId="7" applyFont="1" applyFill="1" applyBorder="1" applyAlignment="1">
      <alignment horizontal="center" wrapText="1"/>
    </xf>
    <xf numFmtId="0" fontId="17" fillId="2" borderId="28" xfId="7" applyFont="1" applyFill="1" applyBorder="1" applyAlignment="1">
      <alignment horizontal="center" wrapText="1"/>
    </xf>
    <xf numFmtId="0" fontId="27" fillId="2" borderId="17" xfId="7" applyFont="1" applyFill="1" applyBorder="1" applyAlignment="1">
      <alignment horizontal="center" wrapText="1"/>
    </xf>
    <xf numFmtId="0" fontId="27" fillId="2" borderId="28" xfId="7" applyFont="1" applyFill="1" applyBorder="1" applyAlignment="1">
      <alignment horizontal="center" wrapText="1"/>
    </xf>
    <xf numFmtId="0" fontId="17" fillId="2" borderId="30" xfId="7" applyFont="1" applyFill="1" applyBorder="1" applyAlignment="1">
      <alignment horizontal="center" vertical="center" wrapText="1"/>
    </xf>
    <xf numFmtId="0" fontId="17" fillId="2" borderId="20" xfId="7" applyFont="1" applyFill="1" applyBorder="1" applyAlignment="1">
      <alignment horizontal="center" vertical="center" wrapText="1"/>
    </xf>
    <xf numFmtId="0" fontId="17" fillId="2" borderId="23" xfId="7" applyFont="1" applyFill="1" applyBorder="1" applyAlignment="1">
      <alignment horizontal="center" vertical="center" wrapText="1"/>
    </xf>
    <xf numFmtId="0" fontId="17" fillId="2" borderId="21" xfId="7" applyFont="1" applyFill="1" applyBorder="1" applyAlignment="1">
      <alignment horizontal="center" vertical="center" wrapText="1"/>
    </xf>
    <xf numFmtId="0" fontId="16" fillId="2" borderId="28" xfId="7" applyFont="1" applyFill="1" applyBorder="1" applyAlignment="1">
      <alignment horizontal="center" vertical="top"/>
    </xf>
    <xf numFmtId="0" fontId="16" fillId="2" borderId="18" xfId="7" applyFont="1" applyFill="1" applyBorder="1" applyAlignment="1">
      <alignment horizontal="center" vertical="top"/>
    </xf>
    <xf numFmtId="0" fontId="28" fillId="2" borderId="28" xfId="7" applyFont="1" applyFill="1" applyBorder="1" applyAlignment="1">
      <alignment horizontal="center" vertical="top" wrapText="1"/>
    </xf>
    <xf numFmtId="0" fontId="28" fillId="2" borderId="18" xfId="7" applyFont="1" applyFill="1" applyBorder="1" applyAlignment="1">
      <alignment horizontal="center" vertical="top" wrapText="1"/>
    </xf>
    <xf numFmtId="0" fontId="18" fillId="2" borderId="28" xfId="7" applyFont="1" applyFill="1" applyBorder="1" applyAlignment="1">
      <alignment horizontal="center" vertical="top" wrapText="1"/>
    </xf>
    <xf numFmtId="0" fontId="18" fillId="2" borderId="18" xfId="7" applyFont="1" applyFill="1" applyBorder="1" applyAlignment="1">
      <alignment horizontal="center" vertical="top" wrapText="1"/>
    </xf>
    <xf numFmtId="0" fontId="13" fillId="3" borderId="29" xfId="7" applyFont="1" applyFill="1" applyBorder="1" applyAlignment="1">
      <alignment horizontal="center" vertical="center"/>
    </xf>
    <xf numFmtId="0" fontId="13" fillId="3" borderId="19" xfId="7" applyFont="1" applyFill="1" applyBorder="1" applyAlignment="1">
      <alignment horizontal="center" vertical="center"/>
    </xf>
    <xf numFmtId="0" fontId="11" fillId="2" borderId="29" xfId="7" applyFont="1" applyFill="1" applyBorder="1" applyAlignment="1">
      <alignment horizontal="center" vertical="top"/>
    </xf>
    <xf numFmtId="0" fontId="11" fillId="2" borderId="19" xfId="7" applyFont="1" applyFill="1" applyBorder="1" applyAlignment="1">
      <alignment horizontal="center" vertical="top"/>
    </xf>
    <xf numFmtId="0" fontId="11" fillId="2" borderId="30" xfId="7" applyFont="1" applyFill="1" applyBorder="1" applyAlignment="1">
      <alignment horizontal="center" wrapText="1"/>
    </xf>
    <xf numFmtId="0" fontId="11" fillId="2" borderId="31" xfId="7" applyFont="1" applyFill="1" applyBorder="1" applyAlignment="1">
      <alignment horizontal="center" wrapText="1"/>
    </xf>
    <xf numFmtId="0" fontId="16" fillId="2" borderId="31" xfId="7" applyFont="1" applyFill="1" applyBorder="1" applyAlignment="1">
      <alignment horizontal="center" vertical="top"/>
    </xf>
    <xf numFmtId="0" fontId="16" fillId="2" borderId="23" xfId="7" applyFont="1" applyFill="1" applyBorder="1" applyAlignment="1">
      <alignment horizontal="center" vertical="top"/>
    </xf>
    <xf numFmtId="0" fontId="14" fillId="0" borderId="0" xfId="7" applyFont="1" applyAlignment="1">
      <alignment horizontal="center" vertical="center"/>
    </xf>
    <xf numFmtId="0" fontId="13" fillId="0" borderId="0" xfId="7" applyFont="1" applyAlignment="1">
      <alignment horizontal="center" wrapText="1"/>
    </xf>
    <xf numFmtId="0" fontId="29" fillId="0" borderId="0" xfId="7" applyFont="1" applyAlignment="1">
      <alignment horizontal="center" vertical="center"/>
    </xf>
    <xf numFmtId="0" fontId="30" fillId="0" borderId="0" xfId="7" applyFont="1" applyAlignment="1">
      <alignment horizontal="center" vertical="center"/>
    </xf>
    <xf numFmtId="0" fontId="18" fillId="2" borderId="28" xfId="7" applyFont="1" applyFill="1" applyBorder="1" applyAlignment="1">
      <alignment horizontal="center" vertical="center" wrapText="1"/>
    </xf>
    <xf numFmtId="0" fontId="18" fillId="2" borderId="18" xfId="7" applyFont="1" applyFill="1" applyBorder="1" applyAlignment="1">
      <alignment horizontal="center" vertical="center" wrapText="1"/>
    </xf>
    <xf numFmtId="0" fontId="17" fillId="2" borderId="17" xfId="7" applyFont="1" applyFill="1" applyBorder="1" applyAlignment="1">
      <alignment horizontal="center" vertical="center" wrapText="1"/>
    </xf>
    <xf numFmtId="0" fontId="17" fillId="2" borderId="28" xfId="7" applyFont="1" applyFill="1" applyBorder="1" applyAlignment="1">
      <alignment horizontal="center" vertical="center" wrapText="1"/>
    </xf>
    <xf numFmtId="0" fontId="11" fillId="2" borderId="26" xfId="7" applyFont="1" applyFill="1" applyBorder="1" applyAlignment="1">
      <alignment horizontal="center" vertical="center"/>
    </xf>
    <xf numFmtId="0" fontId="11" fillId="2" borderId="24" xfId="7" applyFont="1" applyFill="1" applyBorder="1" applyAlignment="1">
      <alignment horizontal="center" vertical="center"/>
    </xf>
    <xf numFmtId="0" fontId="16" fillId="2" borderId="33" xfId="7" applyFont="1" applyFill="1" applyBorder="1" applyAlignment="1">
      <alignment horizontal="center" vertical="center"/>
    </xf>
    <xf numFmtId="0" fontId="16" fillId="2" borderId="32" xfId="7" applyFont="1" applyFill="1" applyBorder="1" applyAlignment="1">
      <alignment horizontal="center" vertical="center"/>
    </xf>
    <xf numFmtId="0" fontId="37" fillId="2" borderId="15" xfId="0" applyFont="1" applyFill="1" applyBorder="1" applyAlignment="1">
      <alignment horizontal="center" vertical="center"/>
    </xf>
    <xf numFmtId="0" fontId="37" fillId="2" borderId="8" xfId="0" applyFont="1" applyFill="1" applyBorder="1" applyAlignment="1">
      <alignment horizontal="center" vertical="center"/>
    </xf>
    <xf numFmtId="0" fontId="38" fillId="0" borderId="5" xfId="0" applyFont="1" applyBorder="1" applyAlignment="1">
      <alignment horizontal="left"/>
    </xf>
    <xf numFmtId="0" fontId="38" fillId="0" borderId="5" xfId="0" applyFont="1" applyBorder="1" applyAlignment="1">
      <alignment horizontal="left" indent="1"/>
    </xf>
    <xf numFmtId="0" fontId="38" fillId="0" borderId="8" xfId="0" applyFont="1" applyBorder="1" applyAlignment="1">
      <alignment horizontal="left" indent="1"/>
    </xf>
    <xf numFmtId="0" fontId="37" fillId="2" borderId="14" xfId="0" applyFont="1" applyFill="1" applyBorder="1" applyAlignment="1">
      <alignment horizontal="center" vertical="center" wrapText="1"/>
    </xf>
    <xf numFmtId="0" fontId="37" fillId="2" borderId="7" xfId="0" applyFont="1" applyFill="1" applyBorder="1" applyAlignment="1">
      <alignment horizontal="center" vertical="center" wrapText="1"/>
    </xf>
    <xf numFmtId="0" fontId="37" fillId="2" borderId="11" xfId="0" applyFont="1" applyFill="1" applyBorder="1" applyAlignment="1">
      <alignment horizontal="center" vertical="center" wrapText="1"/>
    </xf>
    <xf numFmtId="0" fontId="37" fillId="2" borderId="9" xfId="0" applyFont="1" applyFill="1" applyBorder="1" applyAlignment="1">
      <alignment horizontal="center" vertical="center" wrapText="1"/>
    </xf>
    <xf numFmtId="0" fontId="37" fillId="2" borderId="10" xfId="0" applyFont="1" applyFill="1" applyBorder="1" applyAlignment="1">
      <alignment horizontal="center" vertical="center" wrapText="1"/>
    </xf>
    <xf numFmtId="0" fontId="37" fillId="2" borderId="13" xfId="0" applyFont="1" applyFill="1" applyBorder="1" applyAlignment="1">
      <alignment horizontal="center" vertical="center" wrapText="1"/>
    </xf>
    <xf numFmtId="49" fontId="37" fillId="2" borderId="1" xfId="0" applyNumberFormat="1" applyFont="1" applyFill="1" applyBorder="1" applyAlignment="1">
      <alignment horizontal="center"/>
    </xf>
    <xf numFmtId="49" fontId="37" fillId="2" borderId="2" xfId="0" applyNumberFormat="1" applyFont="1" applyFill="1" applyBorder="1" applyAlignment="1">
      <alignment horizontal="center"/>
    </xf>
    <xf numFmtId="0" fontId="37" fillId="2" borderId="15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/>
    </xf>
    <xf numFmtId="0" fontId="37" fillId="2" borderId="2" xfId="0" applyFont="1" applyFill="1" applyBorder="1" applyAlignment="1">
      <alignment horizontal="center"/>
    </xf>
    <xf numFmtId="0" fontId="37" fillId="2" borderId="8" xfId="0" applyFont="1" applyFill="1" applyBorder="1" applyAlignment="1">
      <alignment horizontal="center" vertical="center" wrapText="1"/>
    </xf>
  </cellXfs>
  <cellStyles count="83">
    <cellStyle name="Dziesiętny 2" xfId="1" xr:uid="{00000000-0005-0000-0000-000001000000}"/>
    <cellStyle name="Dziesiętny 2 2" xfId="2" xr:uid="{00000000-0005-0000-0000-000002000000}"/>
    <cellStyle name="Dziesiętny 2 2 2" xfId="22" xr:uid="{CBFE5673-B6E5-46B5-88BF-1CA5878935F8}"/>
    <cellStyle name="Dziesiętny 2 3" xfId="3" xr:uid="{00000000-0005-0000-0000-000003000000}"/>
    <cellStyle name="Dziesiętny 3" xfId="4" xr:uid="{00000000-0005-0000-0000-000004000000}"/>
    <cellStyle name="Dziesiętny 4" xfId="5" xr:uid="{00000000-0005-0000-0000-000005000000}"/>
    <cellStyle name="Dziesiętny 5" xfId="81" xr:uid="{93A05398-6523-49AE-874C-6FDD0806037B}"/>
    <cellStyle name="Hiperłącze" xfId="6" builtinId="8"/>
    <cellStyle name="Normalny" xfId="0" builtinId="0"/>
    <cellStyle name="Normalny 10" xfId="36" xr:uid="{B0D514AF-8D8F-424B-9931-A7277BF01591}"/>
    <cellStyle name="Normalny 11" xfId="35" xr:uid="{411BF4DE-91A2-4917-80F8-F76216BED066}"/>
    <cellStyle name="Normalny 11 2" xfId="63" xr:uid="{7319A7AC-5657-4D63-B746-395CC0C2EB53}"/>
    <cellStyle name="Normalny 12" xfId="50" xr:uid="{51516F7C-DE1D-4AEF-B503-D60499114EE6}"/>
    <cellStyle name="Normalny 13" xfId="49" xr:uid="{6E307ED5-16B5-4881-A571-27F6AED2B587}"/>
    <cellStyle name="Normalny 14" xfId="75" xr:uid="{41724F90-FCA0-4BD0-A284-FBFF998A0506}"/>
    <cellStyle name="Normalny 15" xfId="76" xr:uid="{2FA38085-3203-461D-94E8-41B6F125C037}"/>
    <cellStyle name="Normalny 16" xfId="77" xr:uid="{5AB7640F-AD93-47EA-BEDE-8CCD3AD4B4F5}"/>
    <cellStyle name="Normalny 17" xfId="78" xr:uid="{E33F87FD-0E50-43BF-8B62-17D065B53693}"/>
    <cellStyle name="Normalny 18" xfId="79" xr:uid="{905DC943-39A4-4E89-866E-6CF6D13BB07D}"/>
    <cellStyle name="Normalny 2" xfId="7" xr:uid="{00000000-0005-0000-0000-000008000000}"/>
    <cellStyle name="Normalny 3" xfId="8" xr:uid="{00000000-0005-0000-0000-000009000000}"/>
    <cellStyle name="Normalny 3 2" xfId="9" xr:uid="{00000000-0005-0000-0000-00000A000000}"/>
    <cellStyle name="Normalny 4" xfId="10" xr:uid="{00000000-0005-0000-0000-00000B000000}"/>
    <cellStyle name="Normalny 4 2" xfId="11" xr:uid="{00000000-0005-0000-0000-00000C000000}"/>
    <cellStyle name="Normalny 4 2 2" xfId="28" xr:uid="{DE41CFB4-524C-4137-8676-F97CFD78D261}"/>
    <cellStyle name="Normalny 4 2 2 2" xfId="43" xr:uid="{427C3EC2-DDE1-4690-A38D-A21C9E6066B5}"/>
    <cellStyle name="Normalny 4 2 2 2 2" xfId="69" xr:uid="{DB85246D-5A23-4878-9353-F3BFE095F719}"/>
    <cellStyle name="Normalny 4 2 2 3" xfId="57" xr:uid="{35F5DA2E-CDBF-4CE3-A06D-C5AFFCFE2972}"/>
    <cellStyle name="Normalny 4 2 3" xfId="39" xr:uid="{AD1ECA8A-0EBB-497C-A492-FAC982AF1C70}"/>
    <cellStyle name="Normalny 4 2 3 2" xfId="65" xr:uid="{B8D70C4A-2BB4-436D-828C-B8A9DCEFAC40}"/>
    <cellStyle name="Normalny 4 2 4" xfId="53" xr:uid="{9A0A76C5-44B0-4B52-B05A-C346773166D3}"/>
    <cellStyle name="Normalny 4 2 5" xfId="24" xr:uid="{7121D75C-1C2D-43C0-BCA6-9D9978F53F32}"/>
    <cellStyle name="Normalny 4 3" xfId="29" xr:uid="{3D50B807-72D7-4874-9B1C-3A3009268A92}"/>
    <cellStyle name="Normalny 4 3 2" xfId="44" xr:uid="{D22EC19E-E413-4F66-B0B7-FACFA44DC663}"/>
    <cellStyle name="Normalny 4 3 2 2" xfId="70" xr:uid="{5829AB37-08B4-4E59-8655-6D4C22BF1F17}"/>
    <cellStyle name="Normalny 4 3 3" xfId="58" xr:uid="{AE752856-C9A8-4A03-A6D4-79928A3E9DF7}"/>
    <cellStyle name="Normalny 4 3 4" xfId="80" xr:uid="{2BE069D2-E1F7-4EF7-B6EC-79907B8BF683}"/>
    <cellStyle name="Normalny 4 4" xfId="38" xr:uid="{2D1177F6-B1C8-4CB0-8642-B7E9B6E4CBCB}"/>
    <cellStyle name="Normalny 4 4 2" xfId="64" xr:uid="{65F6EA3E-1310-4794-A6B1-6668DE27299B}"/>
    <cellStyle name="Normalny 4 5" xfId="52" xr:uid="{15AE4F2E-F9B9-4E44-8C99-1BBF6316986F}"/>
    <cellStyle name="Normalny 4 6" xfId="23" xr:uid="{99C0F628-03B2-4AC6-AFAE-54C027070E0A}"/>
    <cellStyle name="Normalny 5" xfId="12" xr:uid="{00000000-0005-0000-0000-00000D000000}"/>
    <cellStyle name="Normalny 5 2" xfId="13" xr:uid="{00000000-0005-0000-0000-00000E000000}"/>
    <cellStyle name="Normalny 5 2 2" xfId="30" xr:uid="{2495DDEB-CE66-4685-A067-4A674C753106}"/>
    <cellStyle name="Normalny 5 2 2 2" xfId="45" xr:uid="{1A5810FF-5B14-4859-A857-B100E90E6428}"/>
    <cellStyle name="Normalny 5 2 2 2 2" xfId="71" xr:uid="{0D09BE48-DD67-4355-8DB1-86EDC0E15F19}"/>
    <cellStyle name="Normalny 5 2 2 3" xfId="59" xr:uid="{A037C587-6E75-45FD-8759-ECCDFA527723}"/>
    <cellStyle name="Normalny 5 2 3" xfId="41" xr:uid="{CC35DD13-F83E-49F8-9BEC-63B02EA5B07E}"/>
    <cellStyle name="Normalny 5 2 3 2" xfId="67" xr:uid="{7F2D1EDC-1600-4780-9EEB-851FA008A182}"/>
    <cellStyle name="Normalny 5 2 4" xfId="55" xr:uid="{8F1AF815-A784-44EE-A8C5-A9D6B437ACBA}"/>
    <cellStyle name="Normalny 5 2 5" xfId="26" xr:uid="{9E0DC868-9C30-42A7-9DE4-B04781B4DA88}"/>
    <cellStyle name="Normalny 5 3" xfId="31" xr:uid="{1732D38B-EE8C-4B5F-8A72-87790F17DFE1}"/>
    <cellStyle name="Normalny 5 3 2" xfId="46" xr:uid="{CCD358CA-A6E6-4420-BFE6-C40178F56C8A}"/>
    <cellStyle name="Normalny 5 3 2 2" xfId="72" xr:uid="{E92D854A-E2F2-4796-85C0-32CBDAF941EF}"/>
    <cellStyle name="Normalny 5 3 3" xfId="60" xr:uid="{A7C62A30-0388-4708-90DC-8E6BBF2AF7C8}"/>
    <cellStyle name="Normalny 5 4" xfId="40" xr:uid="{7336C80B-0046-47B4-A9E4-5DD2E8A01E36}"/>
    <cellStyle name="Normalny 5 4 2" xfId="66" xr:uid="{F175998E-633B-4526-BB10-E87030BD091A}"/>
    <cellStyle name="Normalny 5 5" xfId="54" xr:uid="{9A8CA1B8-09F0-4501-84C0-8462D88477D5}"/>
    <cellStyle name="Normalny 5 6" xfId="25" xr:uid="{9FD02219-4927-4342-A3F7-5F98D11E073C}"/>
    <cellStyle name="Normalny 6" xfId="14" xr:uid="{00000000-0005-0000-0000-00000F000000}"/>
    <cellStyle name="Normalny 7" xfId="15" xr:uid="{00000000-0005-0000-0000-000010000000}"/>
    <cellStyle name="Normalny 7 2" xfId="32" xr:uid="{BD0F09CB-2825-43C6-9BFE-BD4646D4FBFE}"/>
    <cellStyle name="Normalny 7 2 2" xfId="47" xr:uid="{0D4161BA-9141-4911-B54A-F7FA1429576B}"/>
    <cellStyle name="Normalny 7 2 2 2" xfId="73" xr:uid="{4337AC39-E90A-4328-A294-A037B5CA1ADD}"/>
    <cellStyle name="Normalny 7 2 3" xfId="61" xr:uid="{4E76C5D0-31B2-4DA3-9405-1233053878D4}"/>
    <cellStyle name="Normalny 7 3" xfId="42" xr:uid="{2CA3765A-EB23-457F-9F95-B703D6A1988A}"/>
    <cellStyle name="Normalny 7 3 2" xfId="68" xr:uid="{D9AB8B45-4D89-4A5B-90AA-E91C3EA000F1}"/>
    <cellStyle name="Normalny 7 4" xfId="56" xr:uid="{CC8241EA-5D4A-4BC4-B13F-07912F33673F}"/>
    <cellStyle name="Normalny 7 5" xfId="27" xr:uid="{4CC2216E-F30A-40A8-BBF7-3E4BE00D8147}"/>
    <cellStyle name="Normalny 8" xfId="33" xr:uid="{B8AC3724-8851-4AE1-94F5-DF4BC0A3E21C}"/>
    <cellStyle name="Normalny 9" xfId="34" xr:uid="{9AAFB31F-5E50-4CA3-834B-5F375E23D6AE}"/>
    <cellStyle name="Normalny 9 2" xfId="48" xr:uid="{66A9FD8C-7699-42B3-826D-5C2B266D0E58}"/>
    <cellStyle name="Normalny 9 2 2" xfId="74" xr:uid="{0C52B265-0D6B-4DAB-B0D1-308B4189F8C2}"/>
    <cellStyle name="Normalny 9 3" xfId="62" xr:uid="{392AFE43-784C-421F-8E88-85B865E22D88}"/>
    <cellStyle name="Procentowy 2" xfId="16" xr:uid="{00000000-0005-0000-0000-000012000000}"/>
    <cellStyle name="Procentowy 3" xfId="17" xr:uid="{00000000-0005-0000-0000-000013000000}"/>
    <cellStyle name="Procentowy 3 2" xfId="18" xr:uid="{00000000-0005-0000-0000-000014000000}"/>
    <cellStyle name="Procentowy 4" xfId="19" xr:uid="{00000000-0005-0000-0000-000015000000}"/>
    <cellStyle name="Procentowy 4 2" xfId="20" xr:uid="{00000000-0005-0000-0000-000016000000}"/>
    <cellStyle name="Procentowy 5" xfId="21" xr:uid="{00000000-0005-0000-0000-000017000000}"/>
    <cellStyle name="Procentowy 6" xfId="37" xr:uid="{AA7DAD75-A8B3-47EE-9EA2-23A474A767AD}"/>
    <cellStyle name="Procentowy 7" xfId="51" xr:uid="{B4325FA4-0A44-40C5-914F-5E86E0C1D91E}"/>
    <cellStyle name="Procentowy 8" xfId="82" xr:uid="{F42E0C70-FCB3-45CC-AB11-F0E9805A453E}"/>
  </cellStyles>
  <dxfs count="106">
    <dxf>
      <font>
        <color rgb="FFFF000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EAEAEA"/>
      <color rgb="FFE2E2E2"/>
      <color rgb="FFF2F2F2"/>
      <color rgb="FFD9D9D9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312420</xdr:colOff>
      <xdr:row>20</xdr:row>
      <xdr:rowOff>160020</xdr:rowOff>
    </xdr:from>
    <xdr:to>
      <xdr:col>18</xdr:col>
      <xdr:colOff>111776</xdr:colOff>
      <xdr:row>41</xdr:row>
      <xdr:rowOff>125284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171B33B-448D-4A6B-AB9F-FD8814750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09360" y="3855720"/>
          <a:ext cx="6047756" cy="364572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8</xdr:col>
      <xdr:colOff>98776</xdr:colOff>
      <xdr:row>40</xdr:row>
      <xdr:rowOff>129540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AB9655A-576B-44DE-AB8A-A3A2CB978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7180" y="3870960"/>
          <a:ext cx="5798536" cy="34594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823F9-8132-46EF-B255-46E58AF66E3E}">
  <dimension ref="A1:IV28"/>
  <sheetViews>
    <sheetView showGridLines="0" workbookViewId="0">
      <selection activeCell="E26" sqref="E26"/>
    </sheetView>
  </sheetViews>
  <sheetFormatPr defaultColWidth="9.109375" defaultRowHeight="13.8" x14ac:dyDescent="0.25"/>
  <cols>
    <col min="1" max="1" width="1.109375" style="64" customWidth="1"/>
    <col min="2" max="2" width="41" style="64" customWidth="1"/>
    <col min="3" max="8" width="11.5546875" style="64" customWidth="1"/>
    <col min="9" max="16384" width="9.109375" style="64"/>
  </cols>
  <sheetData>
    <row r="1" spans="1:256" x14ac:dyDescent="0.25">
      <c r="A1" s="1"/>
      <c r="B1" s="61"/>
      <c r="C1" s="62"/>
      <c r="D1" s="61"/>
      <c r="E1" s="63"/>
      <c r="F1" s="63"/>
      <c r="G1" s="63"/>
      <c r="H1" s="60">
        <v>45841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ht="15.75" customHeight="1" x14ac:dyDescent="0.25">
      <c r="B2" s="65" t="s">
        <v>161</v>
      </c>
      <c r="C2" s="61"/>
      <c r="D2" s="61"/>
      <c r="E2" s="61"/>
      <c r="F2" s="61"/>
      <c r="G2" s="61"/>
      <c r="H2" s="66" t="s">
        <v>162</v>
      </c>
    </row>
    <row r="3" spans="1:256" ht="24.75" customHeight="1" x14ac:dyDescent="0.25">
      <c r="B3" s="81" t="s">
        <v>163</v>
      </c>
      <c r="C3" s="82"/>
      <c r="D3" s="82"/>
      <c r="E3" s="82"/>
      <c r="F3" s="82"/>
      <c r="G3" s="82"/>
      <c r="H3" s="83"/>
    </row>
    <row r="4" spans="1:256" ht="24.75" customHeight="1" x14ac:dyDescent="0.25">
      <c r="B4" s="67"/>
      <c r="C4" s="68" t="s">
        <v>171</v>
      </c>
      <c r="D4" s="68" t="s">
        <v>172</v>
      </c>
      <c r="E4" s="69" t="s">
        <v>164</v>
      </c>
      <c r="F4" s="68" t="s">
        <v>173</v>
      </c>
      <c r="G4" s="68" t="s">
        <v>174</v>
      </c>
      <c r="H4" s="69" t="s">
        <v>164</v>
      </c>
    </row>
    <row r="5" spans="1:256" ht="24.75" customHeight="1" x14ac:dyDescent="0.25">
      <c r="B5" s="70" t="s">
        <v>165</v>
      </c>
      <c r="C5" s="71">
        <v>49587</v>
      </c>
      <c r="D5" s="71">
        <v>50219</v>
      </c>
      <c r="E5" s="5">
        <v>-1.2584878233337982E-2</v>
      </c>
      <c r="F5" s="71">
        <v>285311</v>
      </c>
      <c r="G5" s="71">
        <v>276956</v>
      </c>
      <c r="H5" s="5">
        <v>3.0167246782882406E-2</v>
      </c>
    </row>
    <row r="6" spans="1:256" ht="24.75" customHeight="1" x14ac:dyDescent="0.25">
      <c r="B6" s="70" t="s">
        <v>166</v>
      </c>
      <c r="C6" s="71">
        <v>5949</v>
      </c>
      <c r="D6" s="71">
        <v>6729</v>
      </c>
      <c r="E6" s="5">
        <v>-0.11591618368256795</v>
      </c>
      <c r="F6" s="71">
        <v>33069</v>
      </c>
      <c r="G6" s="71">
        <v>32884</v>
      </c>
      <c r="H6" s="5">
        <v>5.625836272959539E-3</v>
      </c>
    </row>
    <row r="7" spans="1:256" ht="24.75" customHeight="1" x14ac:dyDescent="0.25">
      <c r="B7" s="72" t="s">
        <v>167</v>
      </c>
      <c r="C7" s="73">
        <f>C6-C8</f>
        <v>5688</v>
      </c>
      <c r="D7" s="73">
        <f>D6-D8</f>
        <v>6487</v>
      </c>
      <c r="E7" s="74">
        <f>C7/D7-1</f>
        <v>-0.12316941575458606</v>
      </c>
      <c r="F7" s="73">
        <f>F6-F8</f>
        <v>31785</v>
      </c>
      <c r="G7" s="73">
        <f>G6-G8</f>
        <v>31704</v>
      </c>
      <c r="H7" s="74">
        <f>F7/G7-1</f>
        <v>2.5548826646479839E-3</v>
      </c>
    </row>
    <row r="8" spans="1:256" ht="24.75" customHeight="1" x14ac:dyDescent="0.25">
      <c r="B8" s="75" t="s">
        <v>168</v>
      </c>
      <c r="C8" s="73">
        <v>261</v>
      </c>
      <c r="D8" s="73">
        <v>242</v>
      </c>
      <c r="E8" s="6">
        <v>7.8512396694214948E-2</v>
      </c>
      <c r="F8" s="73">
        <v>1284</v>
      </c>
      <c r="G8" s="73">
        <v>1180</v>
      </c>
      <c r="H8" s="6">
        <v>8.8135593220338926E-2</v>
      </c>
    </row>
    <row r="9" spans="1:256" ht="25.5" customHeight="1" x14ac:dyDescent="0.25">
      <c r="B9" s="76" t="s">
        <v>169</v>
      </c>
      <c r="C9" s="77">
        <v>55536</v>
      </c>
      <c r="D9" s="77">
        <v>56948</v>
      </c>
      <c r="E9" s="7">
        <v>-2.4794549413500011E-2</v>
      </c>
      <c r="F9" s="77">
        <v>318380</v>
      </c>
      <c r="G9" s="77">
        <v>309840</v>
      </c>
      <c r="H9" s="7">
        <v>2.756261296152851E-2</v>
      </c>
    </row>
    <row r="10" spans="1:256" x14ac:dyDescent="0.25">
      <c r="B10" s="78" t="s">
        <v>170</v>
      </c>
      <c r="C10" s="79"/>
      <c r="D10" s="79"/>
      <c r="E10" s="79"/>
      <c r="F10" s="79"/>
      <c r="G10" s="79"/>
      <c r="H10" s="79"/>
    </row>
    <row r="11" spans="1:256" x14ac:dyDescent="0.25">
      <c r="B11" s="4"/>
      <c r="F11" s="80"/>
      <c r="G11" s="80"/>
    </row>
    <row r="28" spans="2:2" x14ac:dyDescent="0.25">
      <c r="B28" s="4"/>
    </row>
  </sheetData>
  <mergeCells count="1">
    <mergeCell ref="B3:H3"/>
  </mergeCells>
  <conditionalFormatting sqref="E5:E9 H5:H9">
    <cfRule type="cellIs" dxfId="105" priority="1" operator="lessThan">
      <formula>0</formula>
    </cfRule>
  </conditionalFormatting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B1:V71"/>
  <sheetViews>
    <sheetView showGridLines="0" zoomScale="90" zoomScaleNormal="90" workbookViewId="0"/>
  </sheetViews>
  <sheetFormatPr defaultColWidth="9.109375" defaultRowHeight="14.4" x14ac:dyDescent="0.3"/>
  <cols>
    <col min="1" max="1" width="1.6640625" style="4" customWidth="1"/>
    <col min="2" max="2" width="8.109375" style="4" customWidth="1"/>
    <col min="3" max="3" width="19.33203125" style="4" customWidth="1"/>
    <col min="4" max="12" width="10.33203125" style="4" customWidth="1"/>
    <col min="13" max="13" width="3.109375" customWidth="1"/>
    <col min="14" max="14" width="3.109375" style="4" customWidth="1"/>
    <col min="15" max="15" width="13" style="4" customWidth="1"/>
    <col min="16" max="16" width="23.109375" style="4" customWidth="1"/>
    <col min="17" max="22" width="10.33203125" style="4" customWidth="1"/>
    <col min="23" max="23" width="11.33203125" style="4" customWidth="1"/>
    <col min="24" max="16384" width="9.109375" style="4"/>
  </cols>
  <sheetData>
    <row r="1" spans="2:22" x14ac:dyDescent="0.3">
      <c r="B1" s="4" t="s">
        <v>3</v>
      </c>
      <c r="D1" s="2"/>
      <c r="V1" s="42">
        <v>45841</v>
      </c>
    </row>
    <row r="2" spans="2:22" ht="14.4" customHeight="1" x14ac:dyDescent="0.3">
      <c r="B2" s="84" t="s">
        <v>144</v>
      </c>
      <c r="C2" s="84"/>
      <c r="D2" s="84"/>
      <c r="E2" s="84"/>
      <c r="F2" s="84"/>
      <c r="G2" s="84"/>
      <c r="H2" s="84"/>
      <c r="I2" s="84"/>
      <c r="J2" s="84"/>
      <c r="K2" s="84"/>
      <c r="L2" s="84"/>
      <c r="N2" s="35"/>
      <c r="O2" s="84" t="s">
        <v>111</v>
      </c>
      <c r="P2" s="84"/>
      <c r="Q2" s="84"/>
      <c r="R2" s="84"/>
      <c r="S2" s="84"/>
      <c r="T2" s="84"/>
      <c r="U2" s="84"/>
      <c r="V2" s="84"/>
    </row>
    <row r="3" spans="2:22" ht="14.4" customHeight="1" x14ac:dyDescent="0.3">
      <c r="B3" s="115" t="s">
        <v>145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N3" s="35"/>
      <c r="O3" s="115" t="s">
        <v>110</v>
      </c>
      <c r="P3" s="115"/>
      <c r="Q3" s="115"/>
      <c r="R3" s="115"/>
      <c r="S3" s="115"/>
      <c r="T3" s="115"/>
      <c r="U3" s="115"/>
      <c r="V3" s="115"/>
    </row>
    <row r="4" spans="2:22" ht="14.4" customHeight="1" thickBot="1" x14ac:dyDescent="0.35">
      <c r="B4" s="36"/>
      <c r="C4" s="36"/>
      <c r="D4" s="36"/>
      <c r="E4" s="36"/>
      <c r="F4" s="36"/>
      <c r="G4" s="36"/>
      <c r="H4" s="36"/>
      <c r="I4" s="36"/>
      <c r="J4" s="36"/>
      <c r="K4" s="32"/>
      <c r="L4" s="9" t="s">
        <v>4</v>
      </c>
      <c r="O4" s="36"/>
      <c r="P4" s="36"/>
      <c r="Q4" s="36"/>
      <c r="R4" s="36"/>
      <c r="S4" s="36"/>
      <c r="T4" s="36"/>
      <c r="U4" s="32"/>
      <c r="V4" s="9" t="s">
        <v>4</v>
      </c>
    </row>
    <row r="5" spans="2:22" ht="14.4" customHeight="1" x14ac:dyDescent="0.3">
      <c r="B5" s="88" t="s">
        <v>0</v>
      </c>
      <c r="C5" s="88" t="s">
        <v>1</v>
      </c>
      <c r="D5" s="85" t="s">
        <v>129</v>
      </c>
      <c r="E5" s="86"/>
      <c r="F5" s="86"/>
      <c r="G5" s="86"/>
      <c r="H5" s="86"/>
      <c r="I5" s="87"/>
      <c r="J5" s="85" t="s">
        <v>121</v>
      </c>
      <c r="K5" s="86"/>
      <c r="L5" s="87"/>
      <c r="O5" s="88" t="s">
        <v>0</v>
      </c>
      <c r="P5" s="88" t="s">
        <v>1</v>
      </c>
      <c r="Q5" s="85" t="s">
        <v>135</v>
      </c>
      <c r="R5" s="86"/>
      <c r="S5" s="86"/>
      <c r="T5" s="86"/>
      <c r="U5" s="86"/>
      <c r="V5" s="87"/>
    </row>
    <row r="6" spans="2:22" ht="14.4" customHeight="1" thickBot="1" x14ac:dyDescent="0.35">
      <c r="B6" s="89"/>
      <c r="C6" s="89"/>
      <c r="D6" s="90" t="s">
        <v>130</v>
      </c>
      <c r="E6" s="91"/>
      <c r="F6" s="91"/>
      <c r="G6" s="91"/>
      <c r="H6" s="91"/>
      <c r="I6" s="92"/>
      <c r="J6" s="90" t="s">
        <v>122</v>
      </c>
      <c r="K6" s="91"/>
      <c r="L6" s="92"/>
      <c r="O6" s="89"/>
      <c r="P6" s="89"/>
      <c r="Q6" s="90" t="s">
        <v>136</v>
      </c>
      <c r="R6" s="91"/>
      <c r="S6" s="91"/>
      <c r="T6" s="91"/>
      <c r="U6" s="91"/>
      <c r="V6" s="92"/>
    </row>
    <row r="7" spans="2:22" ht="14.4" customHeight="1" x14ac:dyDescent="0.3">
      <c r="B7" s="89"/>
      <c r="C7" s="89"/>
      <c r="D7" s="97">
        <v>2025</v>
      </c>
      <c r="E7" s="98"/>
      <c r="F7" s="97">
        <v>2024</v>
      </c>
      <c r="G7" s="98"/>
      <c r="H7" s="93" t="s">
        <v>5</v>
      </c>
      <c r="I7" s="93" t="s">
        <v>43</v>
      </c>
      <c r="J7" s="93">
        <v>2025</v>
      </c>
      <c r="K7" s="93" t="s">
        <v>131</v>
      </c>
      <c r="L7" s="95" t="s">
        <v>133</v>
      </c>
      <c r="O7" s="89"/>
      <c r="P7" s="89"/>
      <c r="Q7" s="97">
        <v>2025</v>
      </c>
      <c r="R7" s="98"/>
      <c r="S7" s="97">
        <v>2024</v>
      </c>
      <c r="T7" s="98"/>
      <c r="U7" s="93" t="s">
        <v>5</v>
      </c>
      <c r="V7" s="95" t="s">
        <v>58</v>
      </c>
    </row>
    <row r="8" spans="2:22" ht="14.4" customHeight="1" thickBot="1" x14ac:dyDescent="0.35">
      <c r="B8" s="101" t="s">
        <v>6</v>
      </c>
      <c r="C8" s="101" t="s">
        <v>7</v>
      </c>
      <c r="D8" s="99"/>
      <c r="E8" s="100"/>
      <c r="F8" s="99"/>
      <c r="G8" s="100"/>
      <c r="H8" s="94"/>
      <c r="I8" s="94"/>
      <c r="J8" s="94"/>
      <c r="K8" s="94"/>
      <c r="L8" s="96"/>
      <c r="O8" s="101" t="s">
        <v>6</v>
      </c>
      <c r="P8" s="101" t="s">
        <v>7</v>
      </c>
      <c r="Q8" s="99"/>
      <c r="R8" s="100"/>
      <c r="S8" s="99"/>
      <c r="T8" s="100"/>
      <c r="U8" s="94"/>
      <c r="V8" s="96"/>
    </row>
    <row r="9" spans="2:22" ht="14.4" customHeight="1" x14ac:dyDescent="0.3">
      <c r="B9" s="101"/>
      <c r="C9" s="101"/>
      <c r="D9" s="10" t="s">
        <v>8</v>
      </c>
      <c r="E9" s="11" t="s">
        <v>2</v>
      </c>
      <c r="F9" s="10" t="s">
        <v>8</v>
      </c>
      <c r="G9" s="11" t="s">
        <v>2</v>
      </c>
      <c r="H9" s="105" t="s">
        <v>9</v>
      </c>
      <c r="I9" s="105" t="s">
        <v>44</v>
      </c>
      <c r="J9" s="105" t="s">
        <v>8</v>
      </c>
      <c r="K9" s="105" t="s">
        <v>132</v>
      </c>
      <c r="L9" s="103" t="s">
        <v>134</v>
      </c>
      <c r="O9" s="101"/>
      <c r="P9" s="101"/>
      <c r="Q9" s="10" t="s">
        <v>8</v>
      </c>
      <c r="R9" s="11" t="s">
        <v>2</v>
      </c>
      <c r="S9" s="10" t="s">
        <v>8</v>
      </c>
      <c r="T9" s="11" t="s">
        <v>2</v>
      </c>
      <c r="U9" s="105" t="s">
        <v>9</v>
      </c>
      <c r="V9" s="103" t="s">
        <v>59</v>
      </c>
    </row>
    <row r="10" spans="2:22" ht="14.4" customHeight="1" thickBot="1" x14ac:dyDescent="0.35">
      <c r="B10" s="102"/>
      <c r="C10" s="102"/>
      <c r="D10" s="13" t="s">
        <v>10</v>
      </c>
      <c r="E10" s="14" t="s">
        <v>11</v>
      </c>
      <c r="F10" s="13" t="s">
        <v>10</v>
      </c>
      <c r="G10" s="14" t="s">
        <v>11</v>
      </c>
      <c r="H10" s="106"/>
      <c r="I10" s="106"/>
      <c r="J10" s="106" t="s">
        <v>10</v>
      </c>
      <c r="K10" s="106"/>
      <c r="L10" s="104"/>
      <c r="O10" s="102"/>
      <c r="P10" s="102"/>
      <c r="Q10" s="13" t="s">
        <v>10</v>
      </c>
      <c r="R10" s="14" t="s">
        <v>11</v>
      </c>
      <c r="S10" s="13" t="s">
        <v>10</v>
      </c>
      <c r="T10" s="14" t="s">
        <v>11</v>
      </c>
      <c r="U10" s="106"/>
      <c r="V10" s="104"/>
    </row>
    <row r="11" spans="2:22" ht="14.25" customHeight="1" thickBot="1" x14ac:dyDescent="0.35">
      <c r="B11" s="16">
        <v>1</v>
      </c>
      <c r="C11" s="17" t="s">
        <v>19</v>
      </c>
      <c r="D11" s="18">
        <v>6527</v>
      </c>
      <c r="E11" s="19">
        <v>0.1316272410107488</v>
      </c>
      <c r="F11" s="18">
        <v>7627</v>
      </c>
      <c r="G11" s="19">
        <v>0.15187478842669108</v>
      </c>
      <c r="H11" s="20">
        <v>-0.14422446571391112</v>
      </c>
      <c r="I11" s="37">
        <v>0</v>
      </c>
      <c r="J11" s="18">
        <v>7212</v>
      </c>
      <c r="K11" s="20">
        <v>-9.4980587909040515E-2</v>
      </c>
      <c r="L11" s="37">
        <v>0</v>
      </c>
      <c r="O11" s="16">
        <v>1</v>
      </c>
      <c r="P11" s="17" t="s">
        <v>19</v>
      </c>
      <c r="Q11" s="18">
        <v>45352</v>
      </c>
      <c r="R11" s="19">
        <v>0.15895636691189613</v>
      </c>
      <c r="S11" s="18">
        <v>52133</v>
      </c>
      <c r="T11" s="19">
        <v>0.18823567642513611</v>
      </c>
      <c r="U11" s="20">
        <v>-0.13007116413787811</v>
      </c>
      <c r="V11" s="37">
        <v>0</v>
      </c>
    </row>
    <row r="12" spans="2:22" ht="14.4" customHeight="1" thickBot="1" x14ac:dyDescent="0.35">
      <c r="B12" s="21">
        <v>2</v>
      </c>
      <c r="C12" s="22" t="s">
        <v>17</v>
      </c>
      <c r="D12" s="23">
        <v>6268</v>
      </c>
      <c r="E12" s="24">
        <v>0.12640409784822634</v>
      </c>
      <c r="F12" s="23">
        <v>4750</v>
      </c>
      <c r="G12" s="24">
        <v>9.4585714570182597E-2</v>
      </c>
      <c r="H12" s="25">
        <v>0.31957894736842096</v>
      </c>
      <c r="I12" s="38">
        <v>0</v>
      </c>
      <c r="J12" s="23">
        <v>5365</v>
      </c>
      <c r="K12" s="25">
        <v>0.16831314072693382</v>
      </c>
      <c r="L12" s="38">
        <v>0</v>
      </c>
      <c r="O12" s="21">
        <v>2</v>
      </c>
      <c r="P12" s="22" t="s">
        <v>17</v>
      </c>
      <c r="Q12" s="23">
        <v>30201</v>
      </c>
      <c r="R12" s="24">
        <v>0.1058529113844191</v>
      </c>
      <c r="S12" s="23">
        <v>30363</v>
      </c>
      <c r="T12" s="24">
        <v>0.10963113274310721</v>
      </c>
      <c r="U12" s="25">
        <v>-5.3354411619405129E-3</v>
      </c>
      <c r="V12" s="38">
        <v>0</v>
      </c>
    </row>
    <row r="13" spans="2:22" ht="14.4" customHeight="1" thickBot="1" x14ac:dyDescent="0.35">
      <c r="B13" s="16">
        <v>3</v>
      </c>
      <c r="C13" s="17" t="s">
        <v>18</v>
      </c>
      <c r="D13" s="18">
        <v>3349</v>
      </c>
      <c r="E13" s="19">
        <v>6.7537862746284302E-2</v>
      </c>
      <c r="F13" s="18">
        <v>3705</v>
      </c>
      <c r="G13" s="19">
        <v>7.3776857364742432E-2</v>
      </c>
      <c r="H13" s="20">
        <v>-9.6086369770580271E-2</v>
      </c>
      <c r="I13" s="37">
        <v>0</v>
      </c>
      <c r="J13" s="18">
        <v>3423</v>
      </c>
      <c r="K13" s="20">
        <v>-2.1618463336254723E-2</v>
      </c>
      <c r="L13" s="37">
        <v>0</v>
      </c>
      <c r="O13" s="16">
        <v>3</v>
      </c>
      <c r="P13" s="17" t="s">
        <v>18</v>
      </c>
      <c r="Q13" s="18">
        <v>20480</v>
      </c>
      <c r="R13" s="19">
        <v>7.1781319332237456E-2</v>
      </c>
      <c r="S13" s="18">
        <v>17680</v>
      </c>
      <c r="T13" s="19">
        <v>6.3836854951689073E-2</v>
      </c>
      <c r="U13" s="20">
        <v>0.158371040723982</v>
      </c>
      <c r="V13" s="37">
        <v>0</v>
      </c>
    </row>
    <row r="14" spans="2:22" ht="14.4" customHeight="1" thickBot="1" x14ac:dyDescent="0.35">
      <c r="B14" s="21">
        <v>4</v>
      </c>
      <c r="C14" s="22" t="s">
        <v>24</v>
      </c>
      <c r="D14" s="23">
        <v>2790</v>
      </c>
      <c r="E14" s="24">
        <v>5.6264746808639361E-2</v>
      </c>
      <c r="F14" s="23">
        <v>2425</v>
      </c>
      <c r="G14" s="24">
        <v>4.8288496385830063E-2</v>
      </c>
      <c r="H14" s="25">
        <v>0.15051546391752568</v>
      </c>
      <c r="I14" s="38">
        <v>4</v>
      </c>
      <c r="J14" s="23">
        <v>1786</v>
      </c>
      <c r="K14" s="25">
        <v>0.56215005599104151</v>
      </c>
      <c r="L14" s="38">
        <v>6</v>
      </c>
      <c r="O14" s="21">
        <v>4</v>
      </c>
      <c r="P14" s="22" t="s">
        <v>22</v>
      </c>
      <c r="Q14" s="23">
        <v>16171</v>
      </c>
      <c r="R14" s="24">
        <v>5.6678501705156828E-2</v>
      </c>
      <c r="S14" s="23">
        <v>16161</v>
      </c>
      <c r="T14" s="24">
        <v>5.835222923496873E-2</v>
      </c>
      <c r="U14" s="25">
        <v>6.18773590743249E-4</v>
      </c>
      <c r="V14" s="38">
        <v>0</v>
      </c>
    </row>
    <row r="15" spans="2:22" ht="14.4" customHeight="1" thickBot="1" x14ac:dyDescent="0.35">
      <c r="B15" s="16">
        <v>5</v>
      </c>
      <c r="C15" s="17" t="s">
        <v>22</v>
      </c>
      <c r="D15" s="18">
        <v>2748</v>
      </c>
      <c r="E15" s="19">
        <v>5.5417750620122212E-2</v>
      </c>
      <c r="F15" s="18">
        <v>2719</v>
      </c>
      <c r="G15" s="19">
        <v>5.4142854298173997E-2</v>
      </c>
      <c r="H15" s="20">
        <v>1.0665685913938905E-2</v>
      </c>
      <c r="I15" s="37">
        <v>0</v>
      </c>
      <c r="J15" s="18">
        <v>2463</v>
      </c>
      <c r="K15" s="20">
        <v>0.11571254567600486</v>
      </c>
      <c r="L15" s="37">
        <v>1</v>
      </c>
      <c r="O15" s="16">
        <v>5</v>
      </c>
      <c r="P15" s="17" t="s">
        <v>16</v>
      </c>
      <c r="Q15" s="18">
        <v>14876</v>
      </c>
      <c r="R15" s="19">
        <v>5.2139595038396699E-2</v>
      </c>
      <c r="S15" s="18">
        <v>13687</v>
      </c>
      <c r="T15" s="19">
        <v>4.9419402359941654E-2</v>
      </c>
      <c r="U15" s="20">
        <v>8.6870753269525869E-2</v>
      </c>
      <c r="V15" s="37">
        <v>2</v>
      </c>
    </row>
    <row r="16" spans="2:22" ht="14.4" customHeight="1" thickBot="1" x14ac:dyDescent="0.35">
      <c r="B16" s="21">
        <v>6</v>
      </c>
      <c r="C16" s="22" t="s">
        <v>16</v>
      </c>
      <c r="D16" s="23">
        <v>2746</v>
      </c>
      <c r="E16" s="24">
        <v>5.5377417468288059E-2</v>
      </c>
      <c r="F16" s="23">
        <v>2091</v>
      </c>
      <c r="G16" s="24">
        <v>4.163762719289512E-2</v>
      </c>
      <c r="H16" s="25">
        <v>0.31324725011956001</v>
      </c>
      <c r="I16" s="38">
        <v>3</v>
      </c>
      <c r="J16" s="23">
        <v>2568</v>
      </c>
      <c r="K16" s="25">
        <v>6.9314641744548267E-2</v>
      </c>
      <c r="L16" s="38">
        <v>-2</v>
      </c>
      <c r="O16" s="21">
        <v>6</v>
      </c>
      <c r="P16" s="22" t="s">
        <v>23</v>
      </c>
      <c r="Q16" s="23">
        <v>14482</v>
      </c>
      <c r="R16" s="24">
        <v>5.0758645828587051E-2</v>
      </c>
      <c r="S16" s="23">
        <v>15267</v>
      </c>
      <c r="T16" s="24">
        <v>5.5124279668972688E-2</v>
      </c>
      <c r="U16" s="25">
        <v>-5.1418091308050085E-2</v>
      </c>
      <c r="V16" s="38">
        <v>-1</v>
      </c>
    </row>
    <row r="17" spans="2:22" ht="14.4" customHeight="1" thickBot="1" x14ac:dyDescent="0.35">
      <c r="B17" s="16">
        <v>7</v>
      </c>
      <c r="C17" s="17" t="s">
        <v>31</v>
      </c>
      <c r="D17" s="18">
        <v>2593</v>
      </c>
      <c r="E17" s="19">
        <v>5.2291931352975579E-2</v>
      </c>
      <c r="F17" s="18">
        <v>2679</v>
      </c>
      <c r="G17" s="19">
        <v>5.3346343017582988E-2</v>
      </c>
      <c r="H17" s="20">
        <v>-3.2101530421799196E-2</v>
      </c>
      <c r="I17" s="37">
        <v>-1</v>
      </c>
      <c r="J17" s="18">
        <v>2475</v>
      </c>
      <c r="K17" s="20">
        <v>4.7676767676767762E-2</v>
      </c>
      <c r="L17" s="37">
        <v>-2</v>
      </c>
      <c r="O17" s="16">
        <v>7</v>
      </c>
      <c r="P17" s="17" t="s">
        <v>32</v>
      </c>
      <c r="Q17" s="18">
        <v>14358</v>
      </c>
      <c r="R17" s="19">
        <v>5.0324032371692647E-2</v>
      </c>
      <c r="S17" s="18">
        <v>13260</v>
      </c>
      <c r="T17" s="19">
        <v>4.7877641213766808E-2</v>
      </c>
      <c r="U17" s="20">
        <v>8.2805429864253322E-2</v>
      </c>
      <c r="V17" s="37">
        <v>1</v>
      </c>
    </row>
    <row r="18" spans="2:22" ht="14.4" customHeight="1" thickBot="1" x14ac:dyDescent="0.35">
      <c r="B18" s="21">
        <v>8</v>
      </c>
      <c r="C18" s="22" t="s">
        <v>23</v>
      </c>
      <c r="D18" s="23">
        <v>2529</v>
      </c>
      <c r="E18" s="24">
        <v>5.1001270494282776E-2</v>
      </c>
      <c r="F18" s="23">
        <v>2847</v>
      </c>
      <c r="G18" s="24">
        <v>5.6691690396065232E-2</v>
      </c>
      <c r="H18" s="25">
        <v>-0.11169652265542673</v>
      </c>
      <c r="I18" s="38">
        <v>-4</v>
      </c>
      <c r="J18" s="23">
        <v>2235</v>
      </c>
      <c r="K18" s="25">
        <v>0.1315436241610739</v>
      </c>
      <c r="L18" s="38">
        <v>-1</v>
      </c>
      <c r="O18" s="21">
        <v>8</v>
      </c>
      <c r="P18" s="22" t="s">
        <v>31</v>
      </c>
      <c r="Q18" s="23">
        <v>13858</v>
      </c>
      <c r="R18" s="24">
        <v>4.8571558755182938E-2</v>
      </c>
      <c r="S18" s="23">
        <v>14022</v>
      </c>
      <c r="T18" s="24">
        <v>5.0628980776729879E-2</v>
      </c>
      <c r="U18" s="25">
        <v>-1.1695906432748537E-2</v>
      </c>
      <c r="V18" s="38">
        <v>-2</v>
      </c>
    </row>
    <row r="19" spans="2:22" ht="14.4" customHeight="1" thickBot="1" x14ac:dyDescent="0.35">
      <c r="B19" s="16">
        <v>9</v>
      </c>
      <c r="C19" s="17" t="s">
        <v>29</v>
      </c>
      <c r="D19" s="18">
        <v>2096</v>
      </c>
      <c r="E19" s="19">
        <v>4.2269143122189282E-2</v>
      </c>
      <c r="F19" s="18">
        <v>1549</v>
      </c>
      <c r="G19" s="19">
        <v>3.0844899340886914E-2</v>
      </c>
      <c r="H19" s="20">
        <v>0.3531310522918012</v>
      </c>
      <c r="I19" s="37">
        <v>1</v>
      </c>
      <c r="J19" s="18">
        <v>1866</v>
      </c>
      <c r="K19" s="20">
        <v>0.12325830653804926</v>
      </c>
      <c r="L19" s="37">
        <v>0</v>
      </c>
      <c r="O19" s="16">
        <v>9</v>
      </c>
      <c r="P19" s="17" t="s">
        <v>24</v>
      </c>
      <c r="Q19" s="18">
        <v>10990</v>
      </c>
      <c r="R19" s="19">
        <v>3.8519370090883284E-2</v>
      </c>
      <c r="S19" s="18">
        <v>10542</v>
      </c>
      <c r="T19" s="19">
        <v>3.806380796949696E-2</v>
      </c>
      <c r="U19" s="20">
        <v>4.2496679946879112E-2</v>
      </c>
      <c r="V19" s="37">
        <v>0</v>
      </c>
    </row>
    <row r="20" spans="2:22" ht="14.4" customHeight="1" thickBot="1" x14ac:dyDescent="0.35">
      <c r="B20" s="21">
        <v>10</v>
      </c>
      <c r="C20" s="22" t="s">
        <v>32</v>
      </c>
      <c r="D20" s="23">
        <v>1940</v>
      </c>
      <c r="E20" s="24">
        <v>3.9123157279125576E-2</v>
      </c>
      <c r="F20" s="23">
        <v>2662</v>
      </c>
      <c r="G20" s="24">
        <v>5.3007825723331806E-2</v>
      </c>
      <c r="H20" s="25">
        <v>-0.27122464312546957</v>
      </c>
      <c r="I20" s="38">
        <v>-3</v>
      </c>
      <c r="J20" s="23">
        <v>1875</v>
      </c>
      <c r="K20" s="25">
        <v>3.4666666666666623E-2</v>
      </c>
      <c r="L20" s="38">
        <v>-2</v>
      </c>
      <c r="O20" s="21">
        <v>10</v>
      </c>
      <c r="P20" s="22" t="s">
        <v>29</v>
      </c>
      <c r="Q20" s="23">
        <v>10502</v>
      </c>
      <c r="R20" s="24">
        <v>3.6808955841169812E-2</v>
      </c>
      <c r="S20" s="23">
        <v>9121</v>
      </c>
      <c r="T20" s="24">
        <v>3.2933029073210184E-2</v>
      </c>
      <c r="U20" s="25">
        <v>0.15140883675035632</v>
      </c>
      <c r="V20" s="38">
        <v>1</v>
      </c>
    </row>
    <row r="21" spans="2:22" ht="14.4" customHeight="1" thickBot="1" x14ac:dyDescent="0.35">
      <c r="B21" s="16">
        <v>11</v>
      </c>
      <c r="C21" s="17" t="s">
        <v>33</v>
      </c>
      <c r="D21" s="18">
        <v>1719</v>
      </c>
      <c r="E21" s="19">
        <v>3.4666344001451993E-2</v>
      </c>
      <c r="F21" s="18">
        <v>1271</v>
      </c>
      <c r="G21" s="19">
        <v>2.5309145940779387E-2</v>
      </c>
      <c r="H21" s="20">
        <v>0.35247836349331241</v>
      </c>
      <c r="I21" s="37">
        <v>3</v>
      </c>
      <c r="J21" s="18">
        <v>1554</v>
      </c>
      <c r="K21" s="20">
        <v>0.10617760617760608</v>
      </c>
      <c r="L21" s="37">
        <v>0</v>
      </c>
      <c r="O21" s="16">
        <v>11</v>
      </c>
      <c r="P21" s="17" t="s">
        <v>33</v>
      </c>
      <c r="Q21" s="18">
        <v>10485</v>
      </c>
      <c r="R21" s="19">
        <v>3.6749371738208483E-2</v>
      </c>
      <c r="S21" s="18">
        <v>9621</v>
      </c>
      <c r="T21" s="19">
        <v>3.4738369993789625E-2</v>
      </c>
      <c r="U21" s="20">
        <v>8.9803554724041224E-2</v>
      </c>
      <c r="V21" s="37">
        <v>-1</v>
      </c>
    </row>
    <row r="22" spans="2:22" ht="14.4" customHeight="1" thickBot="1" x14ac:dyDescent="0.35">
      <c r="B22" s="21">
        <v>12</v>
      </c>
      <c r="C22" s="22" t="s">
        <v>21</v>
      </c>
      <c r="D22" s="23">
        <v>1346</v>
      </c>
      <c r="E22" s="24">
        <v>2.7144211184383003E-2</v>
      </c>
      <c r="F22" s="23">
        <v>1364</v>
      </c>
      <c r="G22" s="24">
        <v>2.7161034668153488E-2</v>
      </c>
      <c r="H22" s="25">
        <v>-1.3196480938416411E-2</v>
      </c>
      <c r="I22" s="38">
        <v>1</v>
      </c>
      <c r="J22" s="23">
        <v>1310</v>
      </c>
      <c r="K22" s="25">
        <v>2.7480916030534264E-2</v>
      </c>
      <c r="L22" s="38">
        <v>0</v>
      </c>
      <c r="O22" s="21">
        <v>12</v>
      </c>
      <c r="P22" s="22" t="s">
        <v>57</v>
      </c>
      <c r="Q22" s="23">
        <v>8123</v>
      </c>
      <c r="R22" s="24">
        <v>2.8470686373816643E-2</v>
      </c>
      <c r="S22" s="23">
        <v>7069</v>
      </c>
      <c r="T22" s="24">
        <v>2.5523909935152155E-2</v>
      </c>
      <c r="U22" s="25">
        <v>0.14910171169896724</v>
      </c>
      <c r="V22" s="38">
        <v>0</v>
      </c>
    </row>
    <row r="23" spans="2:22" ht="14.25" customHeight="1" thickBot="1" x14ac:dyDescent="0.35">
      <c r="B23" s="16">
        <v>13</v>
      </c>
      <c r="C23" s="17" t="s">
        <v>80</v>
      </c>
      <c r="D23" s="18">
        <v>1096</v>
      </c>
      <c r="E23" s="19">
        <v>2.2102567205114245E-2</v>
      </c>
      <c r="F23" s="18">
        <v>863</v>
      </c>
      <c r="G23" s="19">
        <v>1.7184730878751071E-2</v>
      </c>
      <c r="H23" s="20">
        <v>0.26998841251448447</v>
      </c>
      <c r="I23" s="37">
        <v>6</v>
      </c>
      <c r="J23" s="18">
        <v>1107</v>
      </c>
      <c r="K23" s="20">
        <v>-9.936766034327027E-3</v>
      </c>
      <c r="L23" s="37">
        <v>1</v>
      </c>
      <c r="O23" s="16">
        <v>13</v>
      </c>
      <c r="P23" s="17" t="s">
        <v>21</v>
      </c>
      <c r="Q23" s="18">
        <v>7586</v>
      </c>
      <c r="R23" s="19">
        <v>2.658852970968522E-2</v>
      </c>
      <c r="S23" s="18">
        <v>6710</v>
      </c>
      <c r="T23" s="19">
        <v>2.4227675154176113E-2</v>
      </c>
      <c r="U23" s="20">
        <v>0.13055141579731733</v>
      </c>
      <c r="V23" s="37">
        <v>1</v>
      </c>
    </row>
    <row r="24" spans="2:22" ht="14.25" customHeight="1" thickBot="1" x14ac:dyDescent="0.35">
      <c r="B24" s="21">
        <v>14</v>
      </c>
      <c r="C24" s="22" t="s">
        <v>57</v>
      </c>
      <c r="D24" s="23">
        <v>1055</v>
      </c>
      <c r="E24" s="24">
        <v>2.1275737592514166E-2</v>
      </c>
      <c r="F24" s="23">
        <v>1500</v>
      </c>
      <c r="G24" s="24">
        <v>2.9869173022162927E-2</v>
      </c>
      <c r="H24" s="25">
        <v>-0.29666666666666663</v>
      </c>
      <c r="I24" s="38">
        <v>-2</v>
      </c>
      <c r="J24" s="23">
        <v>999</v>
      </c>
      <c r="K24" s="25">
        <v>5.6056056056056125E-2</v>
      </c>
      <c r="L24" s="38">
        <v>1</v>
      </c>
      <c r="O24" s="21">
        <v>14</v>
      </c>
      <c r="P24" s="22" t="s">
        <v>85</v>
      </c>
      <c r="Q24" s="23">
        <v>6286</v>
      </c>
      <c r="R24" s="24">
        <v>2.2032098306759992E-2</v>
      </c>
      <c r="S24" s="23">
        <v>3055</v>
      </c>
      <c r="T24" s="24">
        <v>1.1030633024740392E-2</v>
      </c>
      <c r="U24" s="25">
        <v>1.0576104746317512</v>
      </c>
      <c r="V24" s="38">
        <v>7</v>
      </c>
    </row>
    <row r="25" spans="2:22" ht="14.25" customHeight="1" thickBot="1" x14ac:dyDescent="0.35">
      <c r="B25" s="16">
        <v>15</v>
      </c>
      <c r="C25" s="17" t="s">
        <v>27</v>
      </c>
      <c r="D25" s="18">
        <v>940</v>
      </c>
      <c r="E25" s="19">
        <v>1.8956581362050539E-2</v>
      </c>
      <c r="F25" s="18">
        <v>698</v>
      </c>
      <c r="G25" s="19">
        <v>1.3899121846313148E-2</v>
      </c>
      <c r="H25" s="20">
        <v>0.34670487106017189</v>
      </c>
      <c r="I25" s="37">
        <v>8</v>
      </c>
      <c r="J25" s="18">
        <v>846</v>
      </c>
      <c r="K25" s="20">
        <v>0.11111111111111116</v>
      </c>
      <c r="L25" s="37">
        <v>2</v>
      </c>
      <c r="O25" s="16">
        <v>15</v>
      </c>
      <c r="P25" s="17" t="s">
        <v>80</v>
      </c>
      <c r="Q25" s="18">
        <v>6201</v>
      </c>
      <c r="R25" s="19">
        <v>2.1734177791953344E-2</v>
      </c>
      <c r="S25" s="18">
        <v>5156</v>
      </c>
      <c r="T25" s="19">
        <v>1.8616675573015207E-2</v>
      </c>
      <c r="U25" s="20">
        <v>0.20267649340574079</v>
      </c>
      <c r="V25" s="37">
        <v>3</v>
      </c>
    </row>
    <row r="26" spans="2:22" ht="14.4" customHeight="1" thickBot="1" x14ac:dyDescent="0.35">
      <c r="B26" s="21">
        <v>16</v>
      </c>
      <c r="C26" s="22" t="s">
        <v>28</v>
      </c>
      <c r="D26" s="23">
        <v>902</v>
      </c>
      <c r="E26" s="24">
        <v>1.8190251477201685E-2</v>
      </c>
      <c r="F26" s="23">
        <v>709</v>
      </c>
      <c r="G26" s="24">
        <v>1.4118162448475677E-2</v>
      </c>
      <c r="H26" s="25">
        <v>0.27221438645980256</v>
      </c>
      <c r="I26" s="38">
        <v>5</v>
      </c>
      <c r="J26" s="23">
        <v>770</v>
      </c>
      <c r="K26" s="25">
        <v>0.17142857142857149</v>
      </c>
      <c r="L26" s="38">
        <v>2</v>
      </c>
      <c r="O26" s="21">
        <v>16</v>
      </c>
      <c r="P26" s="22" t="s">
        <v>25</v>
      </c>
      <c r="Q26" s="23">
        <v>5847</v>
      </c>
      <c r="R26" s="24">
        <v>2.0493426471464474E-2</v>
      </c>
      <c r="S26" s="23">
        <v>5586</v>
      </c>
      <c r="T26" s="24">
        <v>2.0169268764713529E-2</v>
      </c>
      <c r="U26" s="25">
        <v>4.6723952738990437E-2</v>
      </c>
      <c r="V26" s="38">
        <v>-1</v>
      </c>
    </row>
    <row r="27" spans="2:22" ht="14.4" customHeight="1" thickBot="1" x14ac:dyDescent="0.35">
      <c r="B27" s="16">
        <v>17</v>
      </c>
      <c r="C27" s="17" t="s">
        <v>85</v>
      </c>
      <c r="D27" s="18">
        <v>828</v>
      </c>
      <c r="E27" s="19">
        <v>1.6697924859338131E-2</v>
      </c>
      <c r="F27" s="18">
        <v>1169</v>
      </c>
      <c r="G27" s="19">
        <v>2.3278042175272306E-2</v>
      </c>
      <c r="H27" s="20">
        <v>-0.29170230966638155</v>
      </c>
      <c r="I27" s="37">
        <v>-1</v>
      </c>
      <c r="J27" s="18">
        <v>1234</v>
      </c>
      <c r="K27" s="20">
        <v>-0.3290113452188006</v>
      </c>
      <c r="L27" s="37">
        <v>-4</v>
      </c>
      <c r="O27" s="16">
        <v>17</v>
      </c>
      <c r="P27" s="17" t="s">
        <v>27</v>
      </c>
      <c r="Q27" s="18">
        <v>5127</v>
      </c>
      <c r="R27" s="19">
        <v>1.7969864463690498E-2</v>
      </c>
      <c r="S27" s="18">
        <v>4852</v>
      </c>
      <c r="T27" s="19">
        <v>1.7519028293302909E-2</v>
      </c>
      <c r="U27" s="20">
        <v>5.6677658697444455E-2</v>
      </c>
      <c r="V27" s="37">
        <v>2</v>
      </c>
    </row>
    <row r="28" spans="2:22" ht="14.4" customHeight="1" thickBot="1" x14ac:dyDescent="0.35">
      <c r="B28" s="21">
        <v>18</v>
      </c>
      <c r="C28" s="22" t="s">
        <v>20</v>
      </c>
      <c r="D28" s="23">
        <v>816</v>
      </c>
      <c r="E28" s="24">
        <v>1.6455925948333231E-2</v>
      </c>
      <c r="F28" s="23">
        <v>1143</v>
      </c>
      <c r="G28" s="24">
        <v>2.2760309842888151E-2</v>
      </c>
      <c r="H28" s="25">
        <v>-0.28608923884514437</v>
      </c>
      <c r="I28" s="38">
        <v>-1</v>
      </c>
      <c r="J28" s="23">
        <v>898</v>
      </c>
      <c r="K28" s="25">
        <v>-9.1314031180400934E-2</v>
      </c>
      <c r="L28" s="38">
        <v>-2</v>
      </c>
      <c r="O28" s="21">
        <v>18</v>
      </c>
      <c r="P28" s="22" t="s">
        <v>20</v>
      </c>
      <c r="Q28" s="23">
        <v>4319</v>
      </c>
      <c r="R28" s="24">
        <v>1.5137867099410819E-2</v>
      </c>
      <c r="S28" s="23">
        <v>5391</v>
      </c>
      <c r="T28" s="24">
        <v>1.9465185805687547E-2</v>
      </c>
      <c r="U28" s="25">
        <v>-0.19884993507698012</v>
      </c>
      <c r="V28" s="38">
        <v>-1</v>
      </c>
    </row>
    <row r="29" spans="2:22" ht="14.4" customHeight="1" thickBot="1" x14ac:dyDescent="0.35">
      <c r="B29" s="16">
        <v>19</v>
      </c>
      <c r="C29" s="17" t="s">
        <v>25</v>
      </c>
      <c r="D29" s="18">
        <v>775</v>
      </c>
      <c r="E29" s="19">
        <v>1.5629096335733155E-2</v>
      </c>
      <c r="F29" s="18">
        <v>945</v>
      </c>
      <c r="G29" s="19">
        <v>1.8817579003962644E-2</v>
      </c>
      <c r="H29" s="20">
        <v>-0.17989417989417988</v>
      </c>
      <c r="I29" s="37">
        <v>-1</v>
      </c>
      <c r="J29" s="18">
        <v>547</v>
      </c>
      <c r="K29" s="20">
        <v>0.41681901279707501</v>
      </c>
      <c r="L29" s="37">
        <v>2</v>
      </c>
      <c r="O29" s="16">
        <v>19</v>
      </c>
      <c r="P29" s="17" t="s">
        <v>28</v>
      </c>
      <c r="Q29" s="18">
        <v>4094</v>
      </c>
      <c r="R29" s="19">
        <v>1.4349253971981451E-2</v>
      </c>
      <c r="S29" s="18">
        <v>4239</v>
      </c>
      <c r="T29" s="19">
        <v>1.5305680324672511E-2</v>
      </c>
      <c r="U29" s="20">
        <v>-3.420618070299597E-2</v>
      </c>
      <c r="V29" s="37">
        <v>1</v>
      </c>
    </row>
    <row r="30" spans="2:22" ht="14.4" customHeight="1" thickBot="1" x14ac:dyDescent="0.35">
      <c r="B30" s="21">
        <v>20</v>
      </c>
      <c r="C30" s="22" t="s">
        <v>98</v>
      </c>
      <c r="D30" s="23">
        <v>722</v>
      </c>
      <c r="E30" s="24">
        <v>1.4560267812128179E-2</v>
      </c>
      <c r="F30" s="23">
        <v>41</v>
      </c>
      <c r="G30" s="24">
        <v>8.164240626057866E-4</v>
      </c>
      <c r="H30" s="25">
        <v>16.609756097560975</v>
      </c>
      <c r="I30" s="38">
        <v>15</v>
      </c>
      <c r="J30" s="23">
        <v>717</v>
      </c>
      <c r="K30" s="25">
        <v>6.9735006973501434E-3</v>
      </c>
      <c r="L30" s="38">
        <v>-1</v>
      </c>
      <c r="O30" s="21">
        <v>20</v>
      </c>
      <c r="P30" s="22" t="s">
        <v>30</v>
      </c>
      <c r="Q30" s="23">
        <v>3988</v>
      </c>
      <c r="R30" s="24">
        <v>1.3977729565281394E-2</v>
      </c>
      <c r="S30" s="23">
        <v>5487</v>
      </c>
      <c r="T30" s="24">
        <v>1.9811811262438798E-2</v>
      </c>
      <c r="U30" s="25">
        <v>-0.27319117915071989</v>
      </c>
      <c r="V30" s="38">
        <v>-4</v>
      </c>
    </row>
    <row r="31" spans="2:22" ht="14.4" customHeight="1" thickBot="1" x14ac:dyDescent="0.35">
      <c r="B31" s="107" t="s">
        <v>41</v>
      </c>
      <c r="C31" s="108"/>
      <c r="D31" s="26">
        <f>SUM(D11:D30)</f>
        <v>43785</v>
      </c>
      <c r="E31" s="27">
        <f>D31/D33</f>
        <v>0.88299352652913066</v>
      </c>
      <c r="F31" s="26">
        <f>SUM(F11:F30)</f>
        <v>42757</v>
      </c>
      <c r="G31" s="27">
        <f>F31/F33</f>
        <v>0.8514108206057468</v>
      </c>
      <c r="H31" s="28">
        <f>D31/F31-1</f>
        <v>2.4042846785321759E-2</v>
      </c>
      <c r="I31" s="39"/>
      <c r="J31" s="26">
        <f>SUM(J11:J30)</f>
        <v>41250</v>
      </c>
      <c r="K31" s="27">
        <f>E31/J31-1</f>
        <v>-0.99997859409632661</v>
      </c>
      <c r="L31" s="26"/>
      <c r="O31" s="107" t="s">
        <v>41</v>
      </c>
      <c r="P31" s="108"/>
      <c r="Q31" s="26">
        <f>SUM(Q11:Q30)</f>
        <v>253326</v>
      </c>
      <c r="R31" s="27">
        <f>Q31/Q33</f>
        <v>0.88789426275187422</v>
      </c>
      <c r="S31" s="26">
        <f>SUM(S11:S30)</f>
        <v>249402</v>
      </c>
      <c r="T31" s="27">
        <f>S31/S33</f>
        <v>0.90051127254870811</v>
      </c>
      <c r="U31" s="28">
        <f>Q31/S31-1</f>
        <v>1.5733634854572243E-2</v>
      </c>
      <c r="V31" s="39"/>
    </row>
    <row r="32" spans="2:22" ht="14.4" customHeight="1" thickBot="1" x14ac:dyDescent="0.35">
      <c r="B32" s="107" t="s">
        <v>12</v>
      </c>
      <c r="C32" s="108"/>
      <c r="D32" s="26">
        <f>D33-SUM(D11:D30)</f>
        <v>5802</v>
      </c>
      <c r="E32" s="27">
        <f>D32/D33</f>
        <v>0.11700647347086938</v>
      </c>
      <c r="F32" s="26">
        <f>F33-SUM(F11:F30)</f>
        <v>7462</v>
      </c>
      <c r="G32" s="27">
        <f>F32/F33</f>
        <v>0.14858917939425317</v>
      </c>
      <c r="H32" s="28">
        <f>D32/F32-1</f>
        <v>-0.2224604663629054</v>
      </c>
      <c r="I32" s="39"/>
      <c r="J32" s="26">
        <f>J33-SUM(J11:J30)</f>
        <v>5391</v>
      </c>
      <c r="K32" s="27">
        <f>E32/J32-1</f>
        <v>-0.99997829596114429</v>
      </c>
      <c r="L32" s="26"/>
      <c r="O32" s="107" t="s">
        <v>12</v>
      </c>
      <c r="P32" s="108"/>
      <c r="Q32" s="26">
        <f>Q33-SUM(Q11:Q30)</f>
        <v>31985</v>
      </c>
      <c r="R32" s="27">
        <f>Q32/Q33</f>
        <v>0.11210573724812573</v>
      </c>
      <c r="S32" s="26">
        <f>S33-SUM(S11:S30)</f>
        <v>27554</v>
      </c>
      <c r="T32" s="27">
        <f>S32/S33</f>
        <v>9.9488727451291906E-2</v>
      </c>
      <c r="U32" s="28">
        <f>Q32/S32-1</f>
        <v>0.16081149742324174</v>
      </c>
      <c r="V32" s="40"/>
    </row>
    <row r="33" spans="2:22" ht="14.4" customHeight="1" thickBot="1" x14ac:dyDescent="0.35">
      <c r="B33" s="109" t="s">
        <v>34</v>
      </c>
      <c r="C33" s="110"/>
      <c r="D33" s="29">
        <v>49587</v>
      </c>
      <c r="E33" s="30">
        <v>1</v>
      </c>
      <c r="F33" s="29">
        <v>50219</v>
      </c>
      <c r="G33" s="30">
        <v>1</v>
      </c>
      <c r="H33" s="31">
        <v>-1.2584878233337982E-2</v>
      </c>
      <c r="I33" s="41"/>
      <c r="J33" s="29">
        <v>46641</v>
      </c>
      <c r="K33" s="31">
        <v>6.3163311249758713E-2</v>
      </c>
      <c r="L33" s="29"/>
      <c r="N33" s="32"/>
      <c r="O33" s="109" t="s">
        <v>34</v>
      </c>
      <c r="P33" s="110"/>
      <c r="Q33" s="29">
        <v>285311</v>
      </c>
      <c r="R33" s="30">
        <v>1</v>
      </c>
      <c r="S33" s="29">
        <v>276956</v>
      </c>
      <c r="T33" s="30">
        <v>1</v>
      </c>
      <c r="U33" s="31">
        <v>3.0167246782882406E-2</v>
      </c>
      <c r="V33" s="41"/>
    </row>
    <row r="34" spans="2:22" ht="14.4" customHeight="1" x14ac:dyDescent="0.3">
      <c r="B34" s="33" t="s">
        <v>63</v>
      </c>
      <c r="O34" s="33" t="s">
        <v>63</v>
      </c>
    </row>
    <row r="35" spans="2:22" x14ac:dyDescent="0.3">
      <c r="B35" s="34" t="s">
        <v>62</v>
      </c>
      <c r="O35" s="34" t="s">
        <v>62</v>
      </c>
    </row>
    <row r="37" spans="2:22" x14ac:dyDescent="0.3"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</row>
    <row r="38" spans="2:22" x14ac:dyDescent="0.3">
      <c r="B38" s="84" t="s">
        <v>146</v>
      </c>
      <c r="C38" s="84"/>
      <c r="D38" s="84"/>
      <c r="E38" s="84"/>
      <c r="F38" s="84"/>
      <c r="G38" s="84"/>
      <c r="H38" s="84"/>
      <c r="I38" s="84"/>
      <c r="J38" s="84"/>
      <c r="K38" s="84"/>
      <c r="L38" s="84"/>
      <c r="N38" s="35"/>
      <c r="O38" s="84" t="s">
        <v>113</v>
      </c>
      <c r="P38" s="84"/>
      <c r="Q38" s="84"/>
      <c r="R38" s="84"/>
      <c r="S38" s="84"/>
      <c r="T38" s="84"/>
      <c r="U38" s="84"/>
      <c r="V38" s="84"/>
    </row>
    <row r="39" spans="2:22" x14ac:dyDescent="0.3">
      <c r="B39" s="115" t="s">
        <v>147</v>
      </c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N39" s="35"/>
      <c r="O39" s="115" t="s">
        <v>112</v>
      </c>
      <c r="P39" s="115"/>
      <c r="Q39" s="115"/>
      <c r="R39" s="115"/>
      <c r="S39" s="115"/>
      <c r="T39" s="115"/>
      <c r="U39" s="115"/>
      <c r="V39" s="115"/>
    </row>
    <row r="40" spans="2:22" ht="15" customHeight="1" thickBot="1" x14ac:dyDescent="0.35">
      <c r="B40" s="36"/>
      <c r="C40" s="36"/>
      <c r="D40" s="36"/>
      <c r="E40" s="36"/>
      <c r="F40" s="36"/>
      <c r="G40" s="36"/>
      <c r="H40" s="36"/>
      <c r="I40" s="36"/>
      <c r="J40" s="36"/>
      <c r="K40" s="32"/>
      <c r="L40" s="9" t="s">
        <v>4</v>
      </c>
      <c r="O40" s="36"/>
      <c r="P40" s="36"/>
      <c r="Q40" s="36"/>
      <c r="R40" s="36"/>
      <c r="S40" s="36"/>
      <c r="T40" s="36"/>
      <c r="U40" s="32"/>
      <c r="V40" s="9" t="s">
        <v>4</v>
      </c>
    </row>
    <row r="41" spans="2:22" x14ac:dyDescent="0.3">
      <c r="B41" s="111" t="s">
        <v>0</v>
      </c>
      <c r="C41" s="88" t="s">
        <v>40</v>
      </c>
      <c r="D41" s="85" t="s">
        <v>129</v>
      </c>
      <c r="E41" s="86"/>
      <c r="F41" s="86"/>
      <c r="G41" s="86"/>
      <c r="H41" s="86"/>
      <c r="I41" s="87"/>
      <c r="J41" s="85" t="s">
        <v>121</v>
      </c>
      <c r="K41" s="86"/>
      <c r="L41" s="87"/>
      <c r="O41" s="111" t="s">
        <v>0</v>
      </c>
      <c r="P41" s="88" t="s">
        <v>40</v>
      </c>
      <c r="Q41" s="85" t="s">
        <v>135</v>
      </c>
      <c r="R41" s="86"/>
      <c r="S41" s="86"/>
      <c r="T41" s="86"/>
      <c r="U41" s="86"/>
      <c r="V41" s="87"/>
    </row>
    <row r="42" spans="2:22" ht="15" customHeight="1" thickBot="1" x14ac:dyDescent="0.35">
      <c r="B42" s="112"/>
      <c r="C42" s="89"/>
      <c r="D42" s="90" t="s">
        <v>130</v>
      </c>
      <c r="E42" s="91"/>
      <c r="F42" s="91"/>
      <c r="G42" s="91"/>
      <c r="H42" s="91"/>
      <c r="I42" s="92"/>
      <c r="J42" s="90" t="s">
        <v>122</v>
      </c>
      <c r="K42" s="91"/>
      <c r="L42" s="92"/>
      <c r="O42" s="112"/>
      <c r="P42" s="89"/>
      <c r="Q42" s="90" t="s">
        <v>136</v>
      </c>
      <c r="R42" s="91"/>
      <c r="S42" s="91"/>
      <c r="T42" s="91"/>
      <c r="U42" s="91"/>
      <c r="V42" s="92"/>
    </row>
    <row r="43" spans="2:22" ht="15" customHeight="1" x14ac:dyDescent="0.3">
      <c r="B43" s="112"/>
      <c r="C43" s="89"/>
      <c r="D43" s="97">
        <v>2025</v>
      </c>
      <c r="E43" s="98"/>
      <c r="F43" s="97">
        <v>2024</v>
      </c>
      <c r="G43" s="98"/>
      <c r="H43" s="93" t="s">
        <v>5</v>
      </c>
      <c r="I43" s="93" t="s">
        <v>43</v>
      </c>
      <c r="J43" s="93">
        <v>2025</v>
      </c>
      <c r="K43" s="93" t="s">
        <v>131</v>
      </c>
      <c r="L43" s="95" t="s">
        <v>133</v>
      </c>
      <c r="O43" s="112"/>
      <c r="P43" s="89"/>
      <c r="Q43" s="97">
        <v>2025</v>
      </c>
      <c r="R43" s="98"/>
      <c r="S43" s="97">
        <v>2024</v>
      </c>
      <c r="T43" s="98"/>
      <c r="U43" s="93" t="s">
        <v>5</v>
      </c>
      <c r="V43" s="95" t="s">
        <v>58</v>
      </c>
    </row>
    <row r="44" spans="2:22" ht="15" customHeight="1" thickBot="1" x14ac:dyDescent="0.35">
      <c r="B44" s="113" t="s">
        <v>6</v>
      </c>
      <c r="C44" s="101" t="s">
        <v>40</v>
      </c>
      <c r="D44" s="99"/>
      <c r="E44" s="100"/>
      <c r="F44" s="99"/>
      <c r="G44" s="100"/>
      <c r="H44" s="94"/>
      <c r="I44" s="94"/>
      <c r="J44" s="94"/>
      <c r="K44" s="94"/>
      <c r="L44" s="96"/>
      <c r="O44" s="113" t="s">
        <v>6</v>
      </c>
      <c r="P44" s="101" t="s">
        <v>40</v>
      </c>
      <c r="Q44" s="99"/>
      <c r="R44" s="100"/>
      <c r="S44" s="99"/>
      <c r="T44" s="100"/>
      <c r="U44" s="94"/>
      <c r="V44" s="96"/>
    </row>
    <row r="45" spans="2:22" ht="15" customHeight="1" x14ac:dyDescent="0.3">
      <c r="B45" s="113"/>
      <c r="C45" s="101"/>
      <c r="D45" s="10" t="s">
        <v>8</v>
      </c>
      <c r="E45" s="11" t="s">
        <v>2</v>
      </c>
      <c r="F45" s="10" t="s">
        <v>8</v>
      </c>
      <c r="G45" s="11" t="s">
        <v>2</v>
      </c>
      <c r="H45" s="105" t="s">
        <v>9</v>
      </c>
      <c r="I45" s="105" t="s">
        <v>44</v>
      </c>
      <c r="J45" s="105" t="s">
        <v>8</v>
      </c>
      <c r="K45" s="105" t="s">
        <v>132</v>
      </c>
      <c r="L45" s="103" t="s">
        <v>134</v>
      </c>
      <c r="O45" s="113"/>
      <c r="P45" s="101"/>
      <c r="Q45" s="10" t="s">
        <v>8</v>
      </c>
      <c r="R45" s="11" t="s">
        <v>2</v>
      </c>
      <c r="S45" s="10" t="s">
        <v>8</v>
      </c>
      <c r="T45" s="11" t="s">
        <v>2</v>
      </c>
      <c r="U45" s="105" t="s">
        <v>9</v>
      </c>
      <c r="V45" s="103" t="s">
        <v>59</v>
      </c>
    </row>
    <row r="46" spans="2:22" ht="15" customHeight="1" thickBot="1" x14ac:dyDescent="0.35">
      <c r="B46" s="114"/>
      <c r="C46" s="102"/>
      <c r="D46" s="13" t="s">
        <v>10</v>
      </c>
      <c r="E46" s="14" t="s">
        <v>11</v>
      </c>
      <c r="F46" s="13" t="s">
        <v>10</v>
      </c>
      <c r="G46" s="14" t="s">
        <v>11</v>
      </c>
      <c r="H46" s="106"/>
      <c r="I46" s="106"/>
      <c r="J46" s="106" t="s">
        <v>10</v>
      </c>
      <c r="K46" s="106"/>
      <c r="L46" s="104"/>
      <c r="O46" s="114"/>
      <c r="P46" s="102"/>
      <c r="Q46" s="13" t="s">
        <v>10</v>
      </c>
      <c r="R46" s="14" t="s">
        <v>11</v>
      </c>
      <c r="S46" s="13" t="s">
        <v>10</v>
      </c>
      <c r="T46" s="14" t="s">
        <v>11</v>
      </c>
      <c r="U46" s="106"/>
      <c r="V46" s="104"/>
    </row>
    <row r="47" spans="2:22" ht="15" thickBot="1" x14ac:dyDescent="0.35">
      <c r="B47" s="16">
        <v>1</v>
      </c>
      <c r="C47" s="17" t="s">
        <v>46</v>
      </c>
      <c r="D47" s="18">
        <v>1973</v>
      </c>
      <c r="E47" s="19">
        <v>3.9788654284389054E-2</v>
      </c>
      <c r="F47" s="18">
        <v>1821</v>
      </c>
      <c r="G47" s="19">
        <v>3.6261176048905795E-2</v>
      </c>
      <c r="H47" s="20">
        <v>8.3470620538165896E-2</v>
      </c>
      <c r="I47" s="37">
        <v>0</v>
      </c>
      <c r="J47" s="18">
        <v>1909</v>
      </c>
      <c r="K47" s="20">
        <v>3.352540597171294E-2</v>
      </c>
      <c r="L47" s="37">
        <v>0</v>
      </c>
      <c r="O47" s="16">
        <v>1</v>
      </c>
      <c r="P47" s="17" t="s">
        <v>46</v>
      </c>
      <c r="Q47" s="18">
        <v>11385</v>
      </c>
      <c r="R47" s="19">
        <v>3.9903824247925948E-2</v>
      </c>
      <c r="S47" s="18">
        <v>13968</v>
      </c>
      <c r="T47" s="19">
        <v>5.0434003957307301E-2</v>
      </c>
      <c r="U47" s="20">
        <v>-0.18492268041237114</v>
      </c>
      <c r="V47" s="37">
        <v>0</v>
      </c>
    </row>
    <row r="48" spans="2:22" ht="15" customHeight="1" thickBot="1" x14ac:dyDescent="0.35">
      <c r="B48" s="21">
        <v>2</v>
      </c>
      <c r="C48" s="22" t="s">
        <v>35</v>
      </c>
      <c r="D48" s="23">
        <v>1733</v>
      </c>
      <c r="E48" s="24">
        <v>3.4948676064291043E-2</v>
      </c>
      <c r="F48" s="23">
        <v>1356</v>
      </c>
      <c r="G48" s="24">
        <v>2.7001732412035285E-2</v>
      </c>
      <c r="H48" s="25">
        <v>0.278023598820059</v>
      </c>
      <c r="I48" s="38">
        <v>0</v>
      </c>
      <c r="J48" s="23">
        <v>1699</v>
      </c>
      <c r="K48" s="25">
        <v>2.0011771630370712E-2</v>
      </c>
      <c r="L48" s="38">
        <v>0</v>
      </c>
      <c r="O48" s="21">
        <v>2</v>
      </c>
      <c r="P48" s="22" t="s">
        <v>35</v>
      </c>
      <c r="Q48" s="23">
        <v>9579</v>
      </c>
      <c r="R48" s="24">
        <v>3.3573889545092897E-2</v>
      </c>
      <c r="S48" s="23">
        <v>11315</v>
      </c>
      <c r="T48" s="24">
        <v>4.0854865032712774E-2</v>
      </c>
      <c r="U48" s="25">
        <v>-0.15342465753424661</v>
      </c>
      <c r="V48" s="38">
        <v>0</v>
      </c>
    </row>
    <row r="49" spans="2:22" ht="15" customHeight="1" thickBot="1" x14ac:dyDescent="0.35">
      <c r="B49" s="16">
        <v>3</v>
      </c>
      <c r="C49" s="17" t="s">
        <v>39</v>
      </c>
      <c r="D49" s="18">
        <v>1145</v>
      </c>
      <c r="E49" s="19">
        <v>2.3090729425050919E-2</v>
      </c>
      <c r="F49" s="18">
        <v>1131</v>
      </c>
      <c r="G49" s="19">
        <v>2.2521356458710846E-2</v>
      </c>
      <c r="H49" s="20">
        <v>1.2378426171529622E-2</v>
      </c>
      <c r="I49" s="37">
        <v>3</v>
      </c>
      <c r="J49" s="18">
        <v>1108</v>
      </c>
      <c r="K49" s="20">
        <v>3.3393501805054182E-2</v>
      </c>
      <c r="L49" s="37">
        <v>1</v>
      </c>
      <c r="O49" s="16">
        <v>3</v>
      </c>
      <c r="P49" s="17" t="s">
        <v>48</v>
      </c>
      <c r="Q49" s="18">
        <v>7811</v>
      </c>
      <c r="R49" s="19">
        <v>2.7377142837114586E-2</v>
      </c>
      <c r="S49" s="18">
        <v>6685</v>
      </c>
      <c r="T49" s="19">
        <v>2.4137408108147143E-2</v>
      </c>
      <c r="U49" s="20">
        <v>0.16843679880329088</v>
      </c>
      <c r="V49" s="37">
        <v>3</v>
      </c>
    </row>
    <row r="50" spans="2:22" ht="15" thickBot="1" x14ac:dyDescent="0.35">
      <c r="B50" s="21">
        <v>4</v>
      </c>
      <c r="C50" s="22" t="s">
        <v>47</v>
      </c>
      <c r="D50" s="23">
        <v>984</v>
      </c>
      <c r="E50" s="24">
        <v>1.9843910702401841E-2</v>
      </c>
      <c r="F50" s="23">
        <v>1184</v>
      </c>
      <c r="G50" s="24">
        <v>2.3576733905493936E-2</v>
      </c>
      <c r="H50" s="25">
        <v>-0.16891891891891897</v>
      </c>
      <c r="I50" s="38">
        <v>1</v>
      </c>
      <c r="J50" s="23">
        <v>772</v>
      </c>
      <c r="K50" s="25">
        <v>0.27461139896373066</v>
      </c>
      <c r="L50" s="38">
        <v>6</v>
      </c>
      <c r="O50" s="21">
        <v>4</v>
      </c>
      <c r="P50" s="22" t="s">
        <v>39</v>
      </c>
      <c r="Q50" s="23">
        <v>6849</v>
      </c>
      <c r="R50" s="24">
        <v>2.4005383598949919E-2</v>
      </c>
      <c r="S50" s="23">
        <v>6583</v>
      </c>
      <c r="T50" s="24">
        <v>2.3769118560348936E-2</v>
      </c>
      <c r="U50" s="25">
        <v>4.0407109220720105E-2</v>
      </c>
      <c r="V50" s="38">
        <v>3</v>
      </c>
    </row>
    <row r="51" spans="2:22" ht="15" customHeight="1" thickBot="1" x14ac:dyDescent="0.35">
      <c r="B51" s="16">
        <v>5</v>
      </c>
      <c r="C51" s="17" t="s">
        <v>124</v>
      </c>
      <c r="D51" s="18">
        <v>965</v>
      </c>
      <c r="E51" s="19">
        <v>1.9460745759977412E-2</v>
      </c>
      <c r="F51" s="18">
        <v>292</v>
      </c>
      <c r="G51" s="19">
        <v>5.8145323483143833E-3</v>
      </c>
      <c r="H51" s="20">
        <v>2.3047945205479454</v>
      </c>
      <c r="I51" s="37">
        <v>49</v>
      </c>
      <c r="J51" s="18">
        <v>475</v>
      </c>
      <c r="K51" s="20">
        <v>1.0315789473684212</v>
      </c>
      <c r="L51" s="37">
        <v>20</v>
      </c>
      <c r="O51" s="16">
        <v>5</v>
      </c>
      <c r="P51" s="17" t="s">
        <v>74</v>
      </c>
      <c r="Q51" s="18">
        <v>6127</v>
      </c>
      <c r="R51" s="19">
        <v>2.1474811696709905E-2</v>
      </c>
      <c r="S51" s="18">
        <v>8038</v>
      </c>
      <c r="T51" s="19">
        <v>2.9022660639235111E-2</v>
      </c>
      <c r="U51" s="20">
        <v>-0.23774570788753424</v>
      </c>
      <c r="V51" s="37">
        <v>-2</v>
      </c>
    </row>
    <row r="52" spans="2:22" ht="15" thickBot="1" x14ac:dyDescent="0.35">
      <c r="B52" s="21">
        <v>6</v>
      </c>
      <c r="C52" s="22" t="s">
        <v>48</v>
      </c>
      <c r="D52" s="23">
        <v>963</v>
      </c>
      <c r="E52" s="24">
        <v>1.9420412608143263E-2</v>
      </c>
      <c r="F52" s="23">
        <v>841</v>
      </c>
      <c r="G52" s="24">
        <v>1.6746649674426014E-2</v>
      </c>
      <c r="H52" s="25">
        <v>0.14506539833531518</v>
      </c>
      <c r="I52" s="38">
        <v>5</v>
      </c>
      <c r="J52" s="23">
        <v>1104</v>
      </c>
      <c r="K52" s="25">
        <v>-0.12771739130434778</v>
      </c>
      <c r="L52" s="38">
        <v>-1</v>
      </c>
      <c r="O52" s="21">
        <v>6</v>
      </c>
      <c r="P52" s="22" t="s">
        <v>38</v>
      </c>
      <c r="Q52" s="23">
        <v>5501</v>
      </c>
      <c r="R52" s="24">
        <v>1.9280714728839757E-2</v>
      </c>
      <c r="S52" s="23">
        <v>6814</v>
      </c>
      <c r="T52" s="24">
        <v>2.4603186065656639E-2</v>
      </c>
      <c r="U52" s="25">
        <v>-0.19269151746404456</v>
      </c>
      <c r="V52" s="38">
        <v>-1</v>
      </c>
    </row>
    <row r="53" spans="2:22" ht="15" thickBot="1" x14ac:dyDescent="0.35">
      <c r="B53" s="16">
        <v>7</v>
      </c>
      <c r="C53" s="17" t="s">
        <v>38</v>
      </c>
      <c r="D53" s="18">
        <v>893</v>
      </c>
      <c r="E53" s="19">
        <v>1.8008752293948011E-2</v>
      </c>
      <c r="F53" s="18">
        <v>1220</v>
      </c>
      <c r="G53" s="19">
        <v>2.4293594058025846E-2</v>
      </c>
      <c r="H53" s="20">
        <v>-0.2680327868852459</v>
      </c>
      <c r="I53" s="37">
        <v>-4</v>
      </c>
      <c r="J53" s="18">
        <v>789</v>
      </c>
      <c r="K53" s="20">
        <v>0.13181242078580491</v>
      </c>
      <c r="L53" s="37">
        <v>2</v>
      </c>
      <c r="O53" s="16">
        <v>7</v>
      </c>
      <c r="P53" s="17" t="s">
        <v>47</v>
      </c>
      <c r="Q53" s="18">
        <v>5341</v>
      </c>
      <c r="R53" s="19">
        <v>1.8719923171556654E-2</v>
      </c>
      <c r="S53" s="18">
        <v>6444</v>
      </c>
      <c r="T53" s="19">
        <v>2.3267233784427851E-2</v>
      </c>
      <c r="U53" s="20">
        <v>-0.17116697703289885</v>
      </c>
      <c r="V53" s="37">
        <v>1</v>
      </c>
    </row>
    <row r="54" spans="2:22" ht="15" thickBot="1" x14ac:dyDescent="0.35">
      <c r="B54" s="21">
        <v>8</v>
      </c>
      <c r="C54" s="22" t="s">
        <v>83</v>
      </c>
      <c r="D54" s="23">
        <v>869</v>
      </c>
      <c r="E54" s="24">
        <v>1.7524754471938211E-2</v>
      </c>
      <c r="F54" s="23">
        <v>279</v>
      </c>
      <c r="G54" s="24">
        <v>5.5556661821223041E-3</v>
      </c>
      <c r="H54" s="25">
        <v>2.1146953405017923</v>
      </c>
      <c r="I54" s="38">
        <v>50</v>
      </c>
      <c r="J54" s="23">
        <v>649</v>
      </c>
      <c r="K54" s="25">
        <v>0.33898305084745761</v>
      </c>
      <c r="L54" s="38">
        <v>6</v>
      </c>
      <c r="O54" s="21">
        <v>8</v>
      </c>
      <c r="P54" s="22" t="s">
        <v>76</v>
      </c>
      <c r="Q54" s="23">
        <v>5208</v>
      </c>
      <c r="R54" s="24">
        <v>1.825376518956507E-2</v>
      </c>
      <c r="S54" s="23">
        <v>3547</v>
      </c>
      <c r="T54" s="24">
        <v>1.2807088490590562E-2</v>
      </c>
      <c r="U54" s="25">
        <v>0.46828305610374965</v>
      </c>
      <c r="V54" s="38">
        <v>7</v>
      </c>
    </row>
    <row r="55" spans="2:22" ht="15" thickBot="1" x14ac:dyDescent="0.35">
      <c r="B55" s="16">
        <v>9</v>
      </c>
      <c r="C55" s="17" t="s">
        <v>74</v>
      </c>
      <c r="D55" s="18">
        <v>857</v>
      </c>
      <c r="E55" s="19">
        <v>1.7282755560933311E-2</v>
      </c>
      <c r="F55" s="18">
        <v>1193</v>
      </c>
      <c r="G55" s="19">
        <v>2.3755948943626915E-2</v>
      </c>
      <c r="H55" s="20">
        <v>-0.28164291701592625</v>
      </c>
      <c r="I55" s="37">
        <v>-5</v>
      </c>
      <c r="J55" s="18">
        <v>1236</v>
      </c>
      <c r="K55" s="20">
        <v>-0.30663430420711979</v>
      </c>
      <c r="L55" s="37">
        <v>-6</v>
      </c>
      <c r="O55" s="16">
        <v>9</v>
      </c>
      <c r="P55" s="17" t="s">
        <v>60</v>
      </c>
      <c r="Q55" s="18">
        <v>4554</v>
      </c>
      <c r="R55" s="19">
        <v>1.596152969917038E-2</v>
      </c>
      <c r="S55" s="18">
        <v>4054</v>
      </c>
      <c r="T55" s="19">
        <v>1.4637704184058117E-2</v>
      </c>
      <c r="U55" s="20">
        <v>0.12333497779970393</v>
      </c>
      <c r="V55" s="37">
        <v>2</v>
      </c>
    </row>
    <row r="56" spans="2:22" ht="15" thickBot="1" x14ac:dyDescent="0.35">
      <c r="B56" s="21">
        <v>10</v>
      </c>
      <c r="C56" s="22" t="s">
        <v>37</v>
      </c>
      <c r="D56" s="23">
        <v>825</v>
      </c>
      <c r="E56" s="24">
        <v>1.6637425131586909E-2</v>
      </c>
      <c r="F56" s="23">
        <v>875</v>
      </c>
      <c r="G56" s="24">
        <v>1.7423684262928375E-2</v>
      </c>
      <c r="H56" s="25">
        <v>-5.7142857142857162E-2</v>
      </c>
      <c r="I56" s="38">
        <v>-1</v>
      </c>
      <c r="J56" s="23">
        <v>721</v>
      </c>
      <c r="K56" s="25">
        <v>0.14424410540915389</v>
      </c>
      <c r="L56" s="38">
        <v>2</v>
      </c>
      <c r="O56" s="21">
        <v>10</v>
      </c>
      <c r="P56" s="22" t="s">
        <v>37</v>
      </c>
      <c r="Q56" s="23">
        <v>4378</v>
      </c>
      <c r="R56" s="24">
        <v>1.5344658986158964E-2</v>
      </c>
      <c r="S56" s="23">
        <v>4700</v>
      </c>
      <c r="T56" s="24">
        <v>1.6970204653446758E-2</v>
      </c>
      <c r="U56" s="25">
        <v>-6.8510638297872295E-2</v>
      </c>
      <c r="V56" s="38">
        <v>-1</v>
      </c>
    </row>
    <row r="57" spans="2:22" ht="15" thickBot="1" x14ac:dyDescent="0.35">
      <c r="B57" s="16">
        <v>11</v>
      </c>
      <c r="C57" s="17" t="s">
        <v>56</v>
      </c>
      <c r="D57" s="18">
        <v>814</v>
      </c>
      <c r="E57" s="19">
        <v>1.6415592796499082E-2</v>
      </c>
      <c r="F57" s="18">
        <v>643</v>
      </c>
      <c r="G57" s="19">
        <v>1.2803918835500508E-2</v>
      </c>
      <c r="H57" s="20">
        <v>0.2659409020217729</v>
      </c>
      <c r="I57" s="37">
        <v>5</v>
      </c>
      <c r="J57" s="18">
        <v>609</v>
      </c>
      <c r="K57" s="20">
        <v>0.33661740558292275</v>
      </c>
      <c r="L57" s="37">
        <v>5</v>
      </c>
      <c r="O57" s="16">
        <v>11</v>
      </c>
      <c r="P57" s="17" t="s">
        <v>54</v>
      </c>
      <c r="Q57" s="18">
        <v>4338</v>
      </c>
      <c r="R57" s="19">
        <v>1.5204461096838187E-2</v>
      </c>
      <c r="S57" s="18">
        <v>7188</v>
      </c>
      <c r="T57" s="19">
        <v>2.5953581074250061E-2</v>
      </c>
      <c r="U57" s="20">
        <v>-0.39649415692821366</v>
      </c>
      <c r="V57" s="37">
        <v>-7</v>
      </c>
    </row>
    <row r="58" spans="2:22" ht="15" thickBot="1" x14ac:dyDescent="0.35">
      <c r="B58" s="21">
        <v>12</v>
      </c>
      <c r="C58" s="22" t="s">
        <v>36</v>
      </c>
      <c r="D58" s="23">
        <v>763</v>
      </c>
      <c r="E58" s="24">
        <v>1.5387097424728255E-2</v>
      </c>
      <c r="F58" s="23">
        <v>590</v>
      </c>
      <c r="G58" s="24">
        <v>1.1748541388717417E-2</v>
      </c>
      <c r="H58" s="25">
        <v>0.29322033898305078</v>
      </c>
      <c r="I58" s="38">
        <v>9</v>
      </c>
      <c r="J58" s="23">
        <v>588</v>
      </c>
      <c r="K58" s="25">
        <v>0.29761904761904767</v>
      </c>
      <c r="L58" s="38">
        <v>8</v>
      </c>
      <c r="O58" s="21">
        <v>12</v>
      </c>
      <c r="P58" s="22" t="s">
        <v>42</v>
      </c>
      <c r="Q58" s="23">
        <v>3872</v>
      </c>
      <c r="R58" s="24">
        <v>1.3571155686251144E-2</v>
      </c>
      <c r="S58" s="23">
        <v>3625</v>
      </c>
      <c r="T58" s="24">
        <v>1.3088721674200957E-2</v>
      </c>
      <c r="U58" s="25">
        <v>6.8137931034482735E-2</v>
      </c>
      <c r="V58" s="38">
        <v>2</v>
      </c>
    </row>
    <row r="59" spans="2:22" ht="15" thickBot="1" x14ac:dyDescent="0.35">
      <c r="B59" s="16">
        <v>13</v>
      </c>
      <c r="C59" s="17" t="s">
        <v>60</v>
      </c>
      <c r="D59" s="18">
        <v>711</v>
      </c>
      <c r="E59" s="19">
        <v>1.4338435477040353E-2</v>
      </c>
      <c r="F59" s="18">
        <v>998</v>
      </c>
      <c r="G59" s="19">
        <v>1.9872956450745733E-2</v>
      </c>
      <c r="H59" s="20">
        <v>-0.28757515030060121</v>
      </c>
      <c r="I59" s="37">
        <v>-5</v>
      </c>
      <c r="J59" s="18">
        <v>903</v>
      </c>
      <c r="K59" s="20">
        <v>-0.21262458471760792</v>
      </c>
      <c r="L59" s="37">
        <v>-7</v>
      </c>
      <c r="O59" s="16">
        <v>13</v>
      </c>
      <c r="P59" s="17" t="s">
        <v>81</v>
      </c>
      <c r="Q59" s="18">
        <v>3812</v>
      </c>
      <c r="R59" s="19">
        <v>1.3360858852269978E-2</v>
      </c>
      <c r="S59" s="18">
        <v>3740</v>
      </c>
      <c r="T59" s="19">
        <v>1.3503950085934227E-2</v>
      </c>
      <c r="U59" s="20">
        <v>1.9251336898395754E-2</v>
      </c>
      <c r="V59" s="37">
        <v>0</v>
      </c>
    </row>
    <row r="60" spans="2:22" ht="15" thickBot="1" x14ac:dyDescent="0.35">
      <c r="B60" s="21">
        <v>14</v>
      </c>
      <c r="C60" s="22" t="s">
        <v>42</v>
      </c>
      <c r="D60" s="23">
        <v>687</v>
      </c>
      <c r="E60" s="24">
        <v>1.3854437655030553E-2</v>
      </c>
      <c r="F60" s="23">
        <v>868</v>
      </c>
      <c r="G60" s="24">
        <v>1.7284294788824948E-2</v>
      </c>
      <c r="H60" s="25">
        <v>-0.20852534562211977</v>
      </c>
      <c r="I60" s="38">
        <v>-4</v>
      </c>
      <c r="J60" s="23">
        <v>825</v>
      </c>
      <c r="K60" s="25">
        <v>-0.16727272727272724</v>
      </c>
      <c r="L60" s="38">
        <v>-6</v>
      </c>
      <c r="O60" s="21">
        <v>14</v>
      </c>
      <c r="P60" s="22" t="s">
        <v>56</v>
      </c>
      <c r="Q60" s="23">
        <v>3655</v>
      </c>
      <c r="R60" s="24">
        <v>1.2810582136685933E-2</v>
      </c>
      <c r="S60" s="23">
        <v>3974</v>
      </c>
      <c r="T60" s="24">
        <v>1.4348849636765406E-2</v>
      </c>
      <c r="U60" s="25">
        <v>-8.0271766482133855E-2</v>
      </c>
      <c r="V60" s="38">
        <v>-2</v>
      </c>
    </row>
    <row r="61" spans="2:22" ht="15" thickBot="1" x14ac:dyDescent="0.35">
      <c r="B61" s="16">
        <v>15</v>
      </c>
      <c r="C61" s="17" t="s">
        <v>148</v>
      </c>
      <c r="D61" s="18">
        <v>682</v>
      </c>
      <c r="E61" s="19">
        <v>1.3753604775445178E-2</v>
      </c>
      <c r="F61" s="18">
        <v>581</v>
      </c>
      <c r="G61" s="19">
        <v>1.156932635058444E-2</v>
      </c>
      <c r="H61" s="20">
        <v>0.17383820998278821</v>
      </c>
      <c r="I61" s="37">
        <v>8</v>
      </c>
      <c r="J61" s="18">
        <v>92</v>
      </c>
      <c r="K61" s="20">
        <v>6.4130434782608692</v>
      </c>
      <c r="L61" s="37">
        <v>106</v>
      </c>
      <c r="O61" s="16">
        <v>15</v>
      </c>
      <c r="P61" s="17" t="s">
        <v>91</v>
      </c>
      <c r="Q61" s="18">
        <v>3561</v>
      </c>
      <c r="R61" s="19">
        <v>1.2481117096782108E-2</v>
      </c>
      <c r="S61" s="18">
        <v>2663</v>
      </c>
      <c r="T61" s="19">
        <v>9.6152457430061095E-3</v>
      </c>
      <c r="U61" s="20">
        <v>0.33721366879459258</v>
      </c>
      <c r="V61" s="37">
        <v>8</v>
      </c>
    </row>
    <row r="62" spans="2:22" ht="15" thickBot="1" x14ac:dyDescent="0.35">
      <c r="B62" s="21">
        <v>16</v>
      </c>
      <c r="C62" s="22" t="s">
        <v>76</v>
      </c>
      <c r="D62" s="23">
        <v>681</v>
      </c>
      <c r="E62" s="24">
        <v>1.3733438199528103E-2</v>
      </c>
      <c r="F62" s="23">
        <v>536</v>
      </c>
      <c r="G62" s="24">
        <v>1.0673251159919553E-2</v>
      </c>
      <c r="H62" s="25">
        <v>0.27052238805970141</v>
      </c>
      <c r="I62" s="38">
        <v>10</v>
      </c>
      <c r="J62" s="23">
        <v>597</v>
      </c>
      <c r="K62" s="25">
        <v>0.14070351758793964</v>
      </c>
      <c r="L62" s="38">
        <v>3</v>
      </c>
      <c r="O62" s="21">
        <v>16</v>
      </c>
      <c r="P62" s="22" t="s">
        <v>36</v>
      </c>
      <c r="Q62" s="23">
        <v>3499</v>
      </c>
      <c r="R62" s="24">
        <v>1.2263810368334904E-2</v>
      </c>
      <c r="S62" s="23">
        <v>3251</v>
      </c>
      <c r="T62" s="24">
        <v>1.1738326665607533E-2</v>
      </c>
      <c r="U62" s="25">
        <v>7.6284220239926093E-2</v>
      </c>
      <c r="V62" s="38">
        <v>3</v>
      </c>
    </row>
    <row r="63" spans="2:22" ht="15" thickBot="1" x14ac:dyDescent="0.35">
      <c r="B63" s="16">
        <v>17</v>
      </c>
      <c r="C63" s="17" t="s">
        <v>119</v>
      </c>
      <c r="D63" s="18">
        <v>647</v>
      </c>
      <c r="E63" s="19">
        <v>1.304777461834755E-2</v>
      </c>
      <c r="F63" s="18">
        <v>504</v>
      </c>
      <c r="G63" s="19">
        <v>1.0036042135446743E-2</v>
      </c>
      <c r="H63" s="20">
        <v>0.28373015873015883</v>
      </c>
      <c r="I63" s="37">
        <v>13</v>
      </c>
      <c r="J63" s="18">
        <v>494</v>
      </c>
      <c r="K63" s="20">
        <v>0.30971659919028349</v>
      </c>
      <c r="L63" s="37">
        <v>7</v>
      </c>
      <c r="O63" s="16">
        <v>17</v>
      </c>
      <c r="P63" s="17" t="s">
        <v>84</v>
      </c>
      <c r="Q63" s="18">
        <v>3454</v>
      </c>
      <c r="R63" s="19">
        <v>1.2106087742849032E-2</v>
      </c>
      <c r="S63" s="18">
        <v>3437</v>
      </c>
      <c r="T63" s="19">
        <v>1.2409913488063086E-2</v>
      </c>
      <c r="U63" s="20">
        <v>4.9461739889438139E-3</v>
      </c>
      <c r="V63" s="37">
        <v>-1</v>
      </c>
    </row>
    <row r="64" spans="2:22" x14ac:dyDescent="0.3">
      <c r="B64" s="21">
        <v>18</v>
      </c>
      <c r="C64" s="22" t="s">
        <v>82</v>
      </c>
      <c r="D64" s="23">
        <v>629</v>
      </c>
      <c r="E64" s="24">
        <v>1.26847762518402E-2</v>
      </c>
      <c r="F64" s="23">
        <v>608</v>
      </c>
      <c r="G64" s="24">
        <v>1.2106971464983372E-2</v>
      </c>
      <c r="H64" s="25">
        <v>3.453947368421062E-2</v>
      </c>
      <c r="I64" s="38">
        <v>1</v>
      </c>
      <c r="J64" s="23">
        <v>600</v>
      </c>
      <c r="K64" s="25">
        <v>4.8333333333333339E-2</v>
      </c>
      <c r="L64" s="38">
        <v>0</v>
      </c>
      <c r="O64" s="21">
        <v>18</v>
      </c>
      <c r="P64" s="22" t="s">
        <v>92</v>
      </c>
      <c r="Q64" s="23">
        <v>3414</v>
      </c>
      <c r="R64" s="24">
        <v>1.1965889853528255E-2</v>
      </c>
      <c r="S64" s="23">
        <v>1819</v>
      </c>
      <c r="T64" s="24">
        <v>6.5678302690680111E-3</v>
      </c>
      <c r="U64" s="25">
        <v>0.87685541506322151</v>
      </c>
      <c r="V64" s="38">
        <v>28</v>
      </c>
    </row>
    <row r="65" spans="2:22" ht="15" thickBot="1" x14ac:dyDescent="0.35">
      <c r="B65" s="16">
        <v>19</v>
      </c>
      <c r="C65" s="17" t="s">
        <v>87</v>
      </c>
      <c r="D65" s="18">
        <v>627</v>
      </c>
      <c r="E65" s="19">
        <v>1.264444310000605E-2</v>
      </c>
      <c r="F65" s="18">
        <v>542</v>
      </c>
      <c r="G65" s="19">
        <v>1.0792727852008204E-2</v>
      </c>
      <c r="H65" s="20">
        <v>0.15682656826568264</v>
      </c>
      <c r="I65" s="37">
        <v>5</v>
      </c>
      <c r="J65" s="18">
        <v>609</v>
      </c>
      <c r="K65" s="20">
        <v>2.9556650246305383E-2</v>
      </c>
      <c r="L65" s="37">
        <v>-3</v>
      </c>
      <c r="O65" s="16">
        <v>19</v>
      </c>
      <c r="P65" s="17" t="s">
        <v>82</v>
      </c>
      <c r="Q65" s="18">
        <v>3412</v>
      </c>
      <c r="R65" s="19">
        <v>1.1958879959062217E-2</v>
      </c>
      <c r="S65" s="18">
        <v>3304</v>
      </c>
      <c r="T65" s="19">
        <v>1.1929692803188955E-2</v>
      </c>
      <c r="U65" s="20">
        <v>3.2687651331719136E-2</v>
      </c>
      <c r="V65" s="37">
        <v>-2</v>
      </c>
    </row>
    <row r="66" spans="2:22" ht="15" thickBot="1" x14ac:dyDescent="0.35">
      <c r="B66" s="21">
        <v>20</v>
      </c>
      <c r="C66" s="22" t="s">
        <v>97</v>
      </c>
      <c r="D66" s="23">
        <v>618</v>
      </c>
      <c r="E66" s="24">
        <v>1.2462943916752374E-2</v>
      </c>
      <c r="F66" s="23">
        <v>418</v>
      </c>
      <c r="G66" s="24">
        <v>8.3235428821760681E-3</v>
      </c>
      <c r="H66" s="25">
        <v>0.47846889952153115</v>
      </c>
      <c r="I66" s="38">
        <v>18</v>
      </c>
      <c r="J66" s="23">
        <v>630</v>
      </c>
      <c r="K66" s="25">
        <v>-1.9047619047619091E-2</v>
      </c>
      <c r="L66" s="38">
        <v>-5</v>
      </c>
      <c r="O66" s="21">
        <v>20</v>
      </c>
      <c r="P66" s="22" t="s">
        <v>83</v>
      </c>
      <c r="Q66" s="23">
        <v>3313</v>
      </c>
      <c r="R66" s="24">
        <v>1.1611890182993296E-2</v>
      </c>
      <c r="S66" s="23">
        <v>2563</v>
      </c>
      <c r="T66" s="24">
        <v>9.2541775588902211E-3</v>
      </c>
      <c r="U66" s="25">
        <v>0.2926258291065158</v>
      </c>
      <c r="V66" s="38">
        <v>6</v>
      </c>
    </row>
    <row r="67" spans="2:22" ht="15" thickBot="1" x14ac:dyDescent="0.35">
      <c r="B67" s="107" t="s">
        <v>41</v>
      </c>
      <c r="C67" s="108"/>
      <c r="D67" s="26">
        <f>SUM(D47:D66)</f>
        <v>18066</v>
      </c>
      <c r="E67" s="27">
        <f>D67/D69</f>
        <v>0.36432936051787768</v>
      </c>
      <c r="F67" s="26">
        <f>SUM(F47:F66)</f>
        <v>16480</v>
      </c>
      <c r="G67" s="27">
        <f>F67/F69</f>
        <v>0.32816264760349667</v>
      </c>
      <c r="H67" s="28">
        <f>D67/F67-1</f>
        <v>9.6237864077669988E-2</v>
      </c>
      <c r="I67" s="39"/>
      <c r="J67" s="26">
        <f>SUM(J47:J66)</f>
        <v>16409</v>
      </c>
      <c r="K67" s="27">
        <f>E67/J67-1</f>
        <v>-0.9999777969796747</v>
      </c>
      <c r="L67" s="26"/>
      <c r="O67" s="107" t="s">
        <v>41</v>
      </c>
      <c r="P67" s="108"/>
      <c r="Q67" s="26">
        <f>SUM(Q47:Q66)</f>
        <v>103063</v>
      </c>
      <c r="R67" s="27">
        <f>Q67/Q69</f>
        <v>0.36123037667667912</v>
      </c>
      <c r="S67" s="26">
        <f>SUM(S47:S66)</f>
        <v>107712</v>
      </c>
      <c r="T67" s="27">
        <f>S67/S69</f>
        <v>0.38891376247490578</v>
      </c>
      <c r="U67" s="28">
        <f>Q67/S67-1</f>
        <v>-4.3161393345216847E-2</v>
      </c>
      <c r="V67" s="39"/>
    </row>
    <row r="68" spans="2:22" ht="15" thickBot="1" x14ac:dyDescent="0.35">
      <c r="B68" s="107" t="s">
        <v>12</v>
      </c>
      <c r="C68" s="108"/>
      <c r="D68" s="26">
        <f>D69-SUM(D47:D66)</f>
        <v>31521</v>
      </c>
      <c r="E68" s="27">
        <f>D68/D69</f>
        <v>0.63567063948212232</v>
      </c>
      <c r="F68" s="26">
        <f>F69-SUM(F47:F66)</f>
        <v>33739</v>
      </c>
      <c r="G68" s="27">
        <f>F68/F69</f>
        <v>0.67183735239650333</v>
      </c>
      <c r="H68" s="28">
        <f>D68/F68-1</f>
        <v>-6.5739944870920941E-2</v>
      </c>
      <c r="I68" s="39"/>
      <c r="J68" s="26">
        <f>J69-SUM(J47:J66)</f>
        <v>30232</v>
      </c>
      <c r="K68" s="27">
        <f>E68/J68-1</f>
        <v>-0.99997897358297561</v>
      </c>
      <c r="L68" s="26"/>
      <c r="O68" s="107" t="s">
        <v>12</v>
      </c>
      <c r="P68" s="108"/>
      <c r="Q68" s="26">
        <f>Q69-SUM(Q47:Q66)</f>
        <v>182248</v>
      </c>
      <c r="R68" s="27">
        <f>Q68/Q69</f>
        <v>0.63876962332332088</v>
      </c>
      <c r="S68" s="26">
        <f>S69-SUM(S47:S66)</f>
        <v>169244</v>
      </c>
      <c r="T68" s="27">
        <f>S68/S69</f>
        <v>0.61108623752509428</v>
      </c>
      <c r="U68" s="28">
        <f>Q68/S68-1</f>
        <v>7.6835811018411304E-2</v>
      </c>
      <c r="V68" s="40"/>
    </row>
    <row r="69" spans="2:22" ht="15" thickBot="1" x14ac:dyDescent="0.35">
      <c r="B69" s="109" t="s">
        <v>34</v>
      </c>
      <c r="C69" s="110"/>
      <c r="D69" s="29">
        <v>49587</v>
      </c>
      <c r="E69" s="30">
        <v>1</v>
      </c>
      <c r="F69" s="29">
        <v>50219</v>
      </c>
      <c r="G69" s="30">
        <v>1</v>
      </c>
      <c r="H69" s="31">
        <v>-1.2584878233337982E-2</v>
      </c>
      <c r="I69" s="41"/>
      <c r="J69" s="29">
        <v>46641</v>
      </c>
      <c r="K69" s="31">
        <v>6.3163311249758713E-2</v>
      </c>
      <c r="L69" s="29"/>
      <c r="N69" s="32"/>
      <c r="O69" s="109" t="s">
        <v>34</v>
      </c>
      <c r="P69" s="110"/>
      <c r="Q69" s="29">
        <v>285311</v>
      </c>
      <c r="R69" s="30">
        <v>1</v>
      </c>
      <c r="S69" s="29">
        <v>276956</v>
      </c>
      <c r="T69" s="30">
        <v>1</v>
      </c>
      <c r="U69" s="31">
        <v>3.0167246782882406E-2</v>
      </c>
      <c r="V69" s="41"/>
    </row>
    <row r="70" spans="2:22" x14ac:dyDescent="0.3">
      <c r="B70" s="33" t="s">
        <v>63</v>
      </c>
      <c r="O70" s="33" t="s">
        <v>63</v>
      </c>
    </row>
    <row r="71" spans="2:22" x14ac:dyDescent="0.3">
      <c r="B71" s="34" t="s">
        <v>62</v>
      </c>
      <c r="O71" s="34" t="s">
        <v>62</v>
      </c>
    </row>
  </sheetData>
  <mergeCells count="84">
    <mergeCell ref="B3:L3"/>
    <mergeCell ref="O3:V3"/>
    <mergeCell ref="B39:L39"/>
    <mergeCell ref="O39:V39"/>
    <mergeCell ref="O69:P69"/>
    <mergeCell ref="H9:H10"/>
    <mergeCell ref="B38:L38"/>
    <mergeCell ref="D41:I41"/>
    <mergeCell ref="J42:L42"/>
    <mergeCell ref="J41:L41"/>
    <mergeCell ref="L43:L44"/>
    <mergeCell ref="B44:B46"/>
    <mergeCell ref="B41:B43"/>
    <mergeCell ref="O67:P67"/>
    <mergeCell ref="O68:P68"/>
    <mergeCell ref="B69:C69"/>
    <mergeCell ref="I43:I44"/>
    <mergeCell ref="B68:C68"/>
    <mergeCell ref="H43:H44"/>
    <mergeCell ref="K45:K46"/>
    <mergeCell ref="I45:I46"/>
    <mergeCell ref="K43:K44"/>
    <mergeCell ref="J45:J46"/>
    <mergeCell ref="B67:C67"/>
    <mergeCell ref="F43:G44"/>
    <mergeCell ref="J43:J44"/>
    <mergeCell ref="U43:U44"/>
    <mergeCell ref="P44:P46"/>
    <mergeCell ref="U45:U46"/>
    <mergeCell ref="U7:U8"/>
    <mergeCell ref="O31:P31"/>
    <mergeCell ref="O32:P32"/>
    <mergeCell ref="O33:P33"/>
    <mergeCell ref="S43:T44"/>
    <mergeCell ref="O44:O46"/>
    <mergeCell ref="Q43:R44"/>
    <mergeCell ref="V45:V46"/>
    <mergeCell ref="V43:V44"/>
    <mergeCell ref="D7:E8"/>
    <mergeCell ref="F7:G8"/>
    <mergeCell ref="C8:C10"/>
    <mergeCell ref="V7:V8"/>
    <mergeCell ref="O8:O10"/>
    <mergeCell ref="P8:P10"/>
    <mergeCell ref="U9:U10"/>
    <mergeCell ref="V9:V10"/>
    <mergeCell ref="J9:J10"/>
    <mergeCell ref="O38:V38"/>
    <mergeCell ref="O41:O43"/>
    <mergeCell ref="P41:P43"/>
    <mergeCell ref="Q41:V41"/>
    <mergeCell ref="Q42:V42"/>
    <mergeCell ref="B5:B7"/>
    <mergeCell ref="C5:C7"/>
    <mergeCell ref="B8:B10"/>
    <mergeCell ref="L45:L46"/>
    <mergeCell ref="D42:I42"/>
    <mergeCell ref="D43:E44"/>
    <mergeCell ref="C44:C46"/>
    <mergeCell ref="H45:H46"/>
    <mergeCell ref="C41:C43"/>
    <mergeCell ref="I9:I10"/>
    <mergeCell ref="K9:K10"/>
    <mergeCell ref="L9:L10"/>
    <mergeCell ref="J7:J8"/>
    <mergeCell ref="B31:C31"/>
    <mergeCell ref="B32:C32"/>
    <mergeCell ref="B33:C33"/>
    <mergeCell ref="B2:L2"/>
    <mergeCell ref="O2:V2"/>
    <mergeCell ref="D5:I5"/>
    <mergeCell ref="J5:L5"/>
    <mergeCell ref="O5:O7"/>
    <mergeCell ref="P5:P7"/>
    <mergeCell ref="Q5:V5"/>
    <mergeCell ref="D6:I6"/>
    <mergeCell ref="J6:L6"/>
    <mergeCell ref="Q6:V6"/>
    <mergeCell ref="K7:K8"/>
    <mergeCell ref="L7:L8"/>
    <mergeCell ref="Q7:R8"/>
    <mergeCell ref="S7:T8"/>
    <mergeCell ref="H7:H8"/>
    <mergeCell ref="I7:I8"/>
  </mergeCells>
  <conditionalFormatting sqref="D11:H30">
    <cfRule type="cellIs" dxfId="104" priority="14" operator="equal">
      <formula>0</formula>
    </cfRule>
  </conditionalFormatting>
  <conditionalFormatting sqref="D47:H66">
    <cfRule type="cellIs" dxfId="103" priority="29" operator="equal">
      <formula>0</formula>
    </cfRule>
  </conditionalFormatting>
  <conditionalFormatting sqref="H11:H32">
    <cfRule type="cellIs" dxfId="102" priority="13" operator="lessThan">
      <formula>0</formula>
    </cfRule>
  </conditionalFormatting>
  <conditionalFormatting sqref="H47:H68">
    <cfRule type="cellIs" dxfId="101" priority="31" operator="lessThan">
      <formula>0</formula>
    </cfRule>
  </conditionalFormatting>
  <conditionalFormatting sqref="I11:I30">
    <cfRule type="cellIs" dxfId="100" priority="12" operator="lessThan">
      <formula>0</formula>
    </cfRule>
    <cfRule type="cellIs" dxfId="99" priority="41" operator="equal">
      <formula>0</formula>
    </cfRule>
    <cfRule type="cellIs" dxfId="98" priority="41" operator="greaterThan">
      <formula>0</formula>
    </cfRule>
  </conditionalFormatting>
  <conditionalFormatting sqref="I47:I66">
    <cfRule type="cellIs" dxfId="97" priority="38" operator="lessThan">
      <formula>0</formula>
    </cfRule>
    <cfRule type="cellIs" dxfId="96" priority="39" operator="equal">
      <formula>0</formula>
    </cfRule>
    <cfRule type="cellIs" dxfId="95" priority="40" operator="greaterThan">
      <formula>0</formula>
    </cfRule>
  </conditionalFormatting>
  <conditionalFormatting sqref="J11:K30">
    <cfRule type="cellIs" dxfId="94" priority="9" operator="equal">
      <formula>0</formula>
    </cfRule>
  </conditionalFormatting>
  <conditionalFormatting sqref="J47:K66">
    <cfRule type="cellIs" dxfId="93" priority="26" operator="equal">
      <formula>0</formula>
    </cfRule>
  </conditionalFormatting>
  <conditionalFormatting sqref="K11:L30">
    <cfRule type="cellIs" dxfId="92" priority="8" operator="lessThan">
      <formula>0</formula>
    </cfRule>
  </conditionalFormatting>
  <conditionalFormatting sqref="K47:L66">
    <cfRule type="cellIs" dxfId="91" priority="23" operator="lessThan">
      <formula>0</formula>
    </cfRule>
  </conditionalFormatting>
  <conditionalFormatting sqref="L11:L30">
    <cfRule type="cellIs" dxfId="90" priority="7" operator="equal">
      <formula>0</formula>
    </cfRule>
    <cfRule type="cellIs" dxfId="89" priority="42" operator="greaterThan">
      <formula>0</formula>
    </cfRule>
  </conditionalFormatting>
  <conditionalFormatting sqref="L47:L66">
    <cfRule type="cellIs" dxfId="88" priority="24" operator="equal">
      <formula>0</formula>
    </cfRule>
    <cfRule type="cellIs" dxfId="87" priority="25" operator="greaterThan">
      <formula>0</formula>
    </cfRule>
  </conditionalFormatting>
  <conditionalFormatting sqref="Q11:U30">
    <cfRule type="cellIs" dxfId="86" priority="5" operator="equal">
      <formula>0</formula>
    </cfRule>
  </conditionalFormatting>
  <conditionalFormatting sqref="Q47:U66">
    <cfRule type="cellIs" dxfId="85" priority="15" operator="equal">
      <formula>0</formula>
    </cfRule>
  </conditionalFormatting>
  <conditionalFormatting sqref="U11:U32">
    <cfRule type="cellIs" dxfId="84" priority="4" operator="lessThan">
      <formula>0</formula>
    </cfRule>
  </conditionalFormatting>
  <conditionalFormatting sqref="U47:U68">
    <cfRule type="cellIs" dxfId="83" priority="17" operator="lessThan">
      <formula>0</formula>
    </cfRule>
  </conditionalFormatting>
  <conditionalFormatting sqref="V11:V30">
    <cfRule type="cellIs" dxfId="82" priority="3" operator="lessThan">
      <formula>0</formula>
    </cfRule>
    <cfRule type="cellIs" dxfId="81" priority="43" operator="equal">
      <formula>0</formula>
    </cfRule>
    <cfRule type="cellIs" dxfId="80" priority="43" operator="greaterThan">
      <formula>0</formula>
    </cfRule>
  </conditionalFormatting>
  <conditionalFormatting sqref="V47:V66">
    <cfRule type="cellIs" dxfId="79" priority="20" operator="lessThan">
      <formula>0</formula>
    </cfRule>
    <cfRule type="cellIs" dxfId="78" priority="21" operator="equal">
      <formula>0</formula>
    </cfRule>
    <cfRule type="cellIs" dxfId="77" priority="2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FCD3C-9D58-4D15-ACE7-F5C4114C6DEF}">
  <dimension ref="A1:H19"/>
  <sheetViews>
    <sheetView showGridLines="0" workbookViewId="0">
      <selection activeCell="B20" sqref="B20"/>
    </sheetView>
  </sheetViews>
  <sheetFormatPr defaultColWidth="9.109375" defaultRowHeight="13.8" x14ac:dyDescent="0.25"/>
  <cols>
    <col min="1" max="1" width="4.33203125" style="4" customWidth="1"/>
    <col min="2" max="2" width="19.44140625" style="4" customWidth="1"/>
    <col min="3" max="7" width="10.44140625" style="4" customWidth="1"/>
    <col min="8" max="8" width="11.44140625" style="4" customWidth="1"/>
    <col min="9" max="16384" width="9.109375" style="4"/>
  </cols>
  <sheetData>
    <row r="1" spans="1:8" x14ac:dyDescent="0.25">
      <c r="A1" s="4" t="s">
        <v>3</v>
      </c>
      <c r="B1" s="35"/>
      <c r="C1" s="35"/>
      <c r="D1" s="35"/>
      <c r="E1" s="35"/>
      <c r="F1" s="35"/>
      <c r="G1" s="35"/>
      <c r="H1" s="42">
        <v>45841</v>
      </c>
    </row>
    <row r="2" spans="1:8" x14ac:dyDescent="0.25">
      <c r="A2" s="35"/>
      <c r="B2" s="35"/>
      <c r="C2" s="35"/>
      <c r="D2" s="35"/>
      <c r="E2" s="35"/>
      <c r="F2" s="35"/>
      <c r="G2" s="35"/>
      <c r="H2" s="43" t="s">
        <v>193</v>
      </c>
    </row>
    <row r="3" spans="1:8" ht="14.4" customHeight="1" x14ac:dyDescent="0.25">
      <c r="A3" s="35"/>
      <c r="B3" s="132" t="s">
        <v>186</v>
      </c>
      <c r="C3" s="133"/>
      <c r="D3" s="133"/>
      <c r="E3" s="133"/>
      <c r="F3" s="133"/>
      <c r="G3" s="133"/>
      <c r="H3" s="134"/>
    </row>
    <row r="4" spans="1:8" x14ac:dyDescent="0.25">
      <c r="A4" s="35"/>
      <c r="B4" s="135"/>
      <c r="C4" s="136"/>
      <c r="D4" s="136"/>
      <c r="E4" s="136"/>
      <c r="F4" s="136"/>
      <c r="G4" s="136"/>
      <c r="H4" s="137"/>
    </row>
    <row r="5" spans="1:8" ht="21" customHeight="1" x14ac:dyDescent="0.35">
      <c r="A5" s="35"/>
      <c r="B5" s="127" t="s">
        <v>181</v>
      </c>
      <c r="C5" s="138" t="s">
        <v>191</v>
      </c>
      <c r="D5" s="139"/>
      <c r="E5" s="138" t="s">
        <v>192</v>
      </c>
      <c r="F5" s="139"/>
      <c r="G5" s="140" t="s">
        <v>187</v>
      </c>
      <c r="H5" s="140" t="s">
        <v>188</v>
      </c>
    </row>
    <row r="6" spans="1:8" ht="21" customHeight="1" x14ac:dyDescent="0.35">
      <c r="A6" s="35"/>
      <c r="B6" s="128"/>
      <c r="C6" s="141" t="s">
        <v>189</v>
      </c>
      <c r="D6" s="142" t="s">
        <v>190</v>
      </c>
      <c r="E6" s="141" t="s">
        <v>189</v>
      </c>
      <c r="F6" s="142" t="s">
        <v>190</v>
      </c>
      <c r="G6" s="143"/>
      <c r="H6" s="143"/>
    </row>
    <row r="7" spans="1:8" ht="13.8" customHeight="1" x14ac:dyDescent="0.25">
      <c r="A7" s="35"/>
      <c r="B7" s="129" t="s">
        <v>182</v>
      </c>
      <c r="C7" s="49">
        <v>99127</v>
      </c>
      <c r="D7" s="44">
        <v>0.35791605886855676</v>
      </c>
      <c r="E7" s="49">
        <v>88694</v>
      </c>
      <c r="F7" s="44">
        <v>0.3108677898854233</v>
      </c>
      <c r="G7" s="45">
        <v>-0.10524882221796283</v>
      </c>
      <c r="H7" s="46" t="s">
        <v>175</v>
      </c>
    </row>
    <row r="8" spans="1:8" ht="13.8" customHeight="1" x14ac:dyDescent="0.25">
      <c r="A8" s="35"/>
      <c r="B8" s="129" t="s">
        <v>65</v>
      </c>
      <c r="C8" s="49">
        <v>24178</v>
      </c>
      <c r="D8" s="44">
        <v>8.7299065555539512E-2</v>
      </c>
      <c r="E8" s="49">
        <v>21676</v>
      </c>
      <c r="F8" s="44">
        <v>7.5973236222928661E-2</v>
      </c>
      <c r="G8" s="47">
        <v>-0.10348250475639009</v>
      </c>
      <c r="H8" s="46" t="s">
        <v>176</v>
      </c>
    </row>
    <row r="9" spans="1:8" x14ac:dyDescent="0.25">
      <c r="A9" s="35"/>
      <c r="B9" s="129" t="s">
        <v>183</v>
      </c>
      <c r="C9" s="49">
        <v>153651</v>
      </c>
      <c r="D9" s="44">
        <v>0.55478487557590372</v>
      </c>
      <c r="E9" s="49">
        <v>174941</v>
      </c>
      <c r="F9" s="44">
        <v>0.61315897389164808</v>
      </c>
      <c r="G9" s="47">
        <v>0.13856076432955211</v>
      </c>
      <c r="H9" s="48" t="s">
        <v>177</v>
      </c>
    </row>
    <row r="10" spans="1:8" x14ac:dyDescent="0.25">
      <c r="A10" s="35"/>
      <c r="B10" s="130" t="s">
        <v>184</v>
      </c>
      <c r="C10" s="49"/>
      <c r="D10" s="44"/>
      <c r="E10" s="49"/>
      <c r="F10" s="44"/>
      <c r="G10" s="50"/>
      <c r="H10" s="51"/>
    </row>
    <row r="11" spans="1:8" x14ac:dyDescent="0.25">
      <c r="A11" s="35"/>
      <c r="B11" s="130" t="s">
        <v>66</v>
      </c>
      <c r="C11" s="49">
        <v>8861</v>
      </c>
      <c r="D11" s="44">
        <v>3.1994251794508877E-2</v>
      </c>
      <c r="E11" s="49">
        <v>14256</v>
      </c>
      <c r="F11" s="44">
        <v>4.9966527753924662E-2</v>
      </c>
      <c r="G11" s="47">
        <v>0.60884775984651851</v>
      </c>
      <c r="H11" s="48" t="s">
        <v>178</v>
      </c>
    </row>
    <row r="12" spans="1:8" x14ac:dyDescent="0.25">
      <c r="A12" s="35"/>
      <c r="B12" s="130" t="s">
        <v>67</v>
      </c>
      <c r="C12" s="49">
        <v>7416</v>
      </c>
      <c r="D12" s="44">
        <v>2.6776816534034287E-2</v>
      </c>
      <c r="E12" s="49">
        <v>13455</v>
      </c>
      <c r="F12" s="44">
        <v>4.7159065020276121E-2</v>
      </c>
      <c r="G12" s="47">
        <v>0.81432038834951448</v>
      </c>
      <c r="H12" s="48" t="s">
        <v>126</v>
      </c>
    </row>
    <row r="13" spans="1:8" x14ac:dyDescent="0.25">
      <c r="A13" s="35"/>
      <c r="B13" s="130" t="s">
        <v>68</v>
      </c>
      <c r="C13" s="49">
        <v>5</v>
      </c>
      <c r="D13" s="44">
        <v>1.8053409205794424E-5</v>
      </c>
      <c r="E13" s="49">
        <v>121</v>
      </c>
      <c r="F13" s="44">
        <v>4.2409861519534825E-4</v>
      </c>
      <c r="G13" s="47">
        <v>23.2</v>
      </c>
      <c r="H13" s="48" t="s">
        <v>73</v>
      </c>
    </row>
    <row r="14" spans="1:8" x14ac:dyDescent="0.25">
      <c r="A14" s="35"/>
      <c r="B14" s="130" t="s">
        <v>69</v>
      </c>
      <c r="C14" s="49">
        <v>60044</v>
      </c>
      <c r="D14" s="44">
        <v>0.21679978047054405</v>
      </c>
      <c r="E14" s="49">
        <v>62820</v>
      </c>
      <c r="F14" s="44">
        <v>0.22018078517827913</v>
      </c>
      <c r="G14" s="47">
        <v>4.6232762640730174E-2</v>
      </c>
      <c r="H14" s="48" t="s">
        <v>179</v>
      </c>
    </row>
    <row r="15" spans="1:8" x14ac:dyDescent="0.25">
      <c r="A15" s="35"/>
      <c r="B15" s="130" t="s">
        <v>70</v>
      </c>
      <c r="C15" s="49">
        <v>69668</v>
      </c>
      <c r="D15" s="44">
        <v>0.25154898250985719</v>
      </c>
      <c r="E15" s="49">
        <v>75936</v>
      </c>
      <c r="F15" s="44">
        <v>0.26615167308656168</v>
      </c>
      <c r="G15" s="47">
        <v>8.9969569960383522E-2</v>
      </c>
      <c r="H15" s="48" t="s">
        <v>125</v>
      </c>
    </row>
    <row r="16" spans="1:8" x14ac:dyDescent="0.25">
      <c r="A16" s="35"/>
      <c r="B16" s="130" t="s">
        <v>71</v>
      </c>
      <c r="C16" s="49">
        <v>7597</v>
      </c>
      <c r="D16" s="44">
        <v>2.7430349947284046E-2</v>
      </c>
      <c r="E16" s="49">
        <v>8331</v>
      </c>
      <c r="F16" s="44">
        <v>2.9199715398284677E-2</v>
      </c>
      <c r="G16" s="47">
        <v>9.6617085691720339E-2</v>
      </c>
      <c r="H16" s="46" t="s">
        <v>180</v>
      </c>
    </row>
    <row r="17" spans="1:8" x14ac:dyDescent="0.25">
      <c r="A17" s="35"/>
      <c r="B17" s="130" t="s">
        <v>72</v>
      </c>
      <c r="C17" s="49">
        <v>0</v>
      </c>
      <c r="D17" s="44">
        <v>0</v>
      </c>
      <c r="E17" s="49">
        <v>0</v>
      </c>
      <c r="F17" s="44">
        <v>0</v>
      </c>
      <c r="G17" s="47" t="s">
        <v>93</v>
      </c>
      <c r="H17" s="48" t="s">
        <v>73</v>
      </c>
    </row>
    <row r="18" spans="1:8" x14ac:dyDescent="0.25">
      <c r="A18" s="35"/>
      <c r="B18" s="131" t="s">
        <v>185</v>
      </c>
      <c r="C18" s="59">
        <v>0</v>
      </c>
      <c r="D18" s="52">
        <v>2.1664091046957878E-4</v>
      </c>
      <c r="E18" s="59">
        <v>0</v>
      </c>
      <c r="F18" s="52">
        <v>7.7108839126371898E-5</v>
      </c>
      <c r="G18" s="53"/>
      <c r="H18" s="54" t="s">
        <v>73</v>
      </c>
    </row>
    <row r="19" spans="1:8" x14ac:dyDescent="0.25">
      <c r="A19" s="35"/>
      <c r="B19" s="35" t="s">
        <v>194</v>
      </c>
      <c r="C19" s="35"/>
      <c r="D19" s="35"/>
      <c r="E19" s="35"/>
      <c r="F19" s="35"/>
      <c r="G19" s="35"/>
      <c r="H19" s="35"/>
    </row>
  </sheetData>
  <mergeCells count="6">
    <mergeCell ref="B3:H4"/>
    <mergeCell ref="B5:B6"/>
    <mergeCell ref="C5:D5"/>
    <mergeCell ref="E5:F5"/>
    <mergeCell ref="G5:G6"/>
    <mergeCell ref="H5:H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pageSetUpPr fitToPage="1"/>
  </sheetPr>
  <dimension ref="B1:W74"/>
  <sheetViews>
    <sheetView showGridLines="0" zoomScaleNormal="100" workbookViewId="0"/>
  </sheetViews>
  <sheetFormatPr defaultColWidth="9.109375" defaultRowHeight="13.8" x14ac:dyDescent="0.25"/>
  <cols>
    <col min="1" max="1" width="2.5546875" style="4" customWidth="1"/>
    <col min="2" max="2" width="8.109375" style="4" customWidth="1"/>
    <col min="3" max="3" width="20.109375" style="4" customWidth="1"/>
    <col min="4" max="12" width="10.5546875" style="4" customWidth="1"/>
    <col min="13" max="13" width="1.6640625" style="4" customWidth="1"/>
    <col min="14" max="14" width="1.44140625" style="4" customWidth="1"/>
    <col min="15" max="15" width="9.109375" style="4"/>
    <col min="16" max="16" width="16.6640625" style="4" bestFit="1" customWidth="1"/>
    <col min="17" max="21" width="10.44140625" style="4" customWidth="1"/>
    <col min="22" max="22" width="12.6640625" style="4" customWidth="1"/>
    <col min="23" max="23" width="12" style="4" customWidth="1"/>
    <col min="24" max="24" width="11.109375" style="4" customWidth="1"/>
    <col min="25" max="25" width="16.44140625" style="4" customWidth="1"/>
    <col min="26" max="30" width="9.109375" style="4"/>
    <col min="31" max="31" width="12.109375" style="4" customWidth="1"/>
    <col min="32" max="32" width="11.44140625" style="4" customWidth="1"/>
    <col min="33" max="16384" width="9.109375" style="4"/>
  </cols>
  <sheetData>
    <row r="1" spans="2:22" x14ac:dyDescent="0.25">
      <c r="B1" s="35" t="s">
        <v>3</v>
      </c>
      <c r="D1" s="2"/>
      <c r="L1" s="3"/>
      <c r="P1" s="1"/>
      <c r="V1" s="42">
        <v>45841</v>
      </c>
    </row>
    <row r="2" spans="2:22" x14ac:dyDescent="0.25">
      <c r="D2" s="2"/>
      <c r="L2" s="3"/>
      <c r="O2" s="116" t="s">
        <v>106</v>
      </c>
      <c r="P2" s="116"/>
      <c r="Q2" s="116"/>
      <c r="R2" s="116"/>
      <c r="S2" s="116"/>
      <c r="T2" s="116"/>
      <c r="U2" s="116"/>
      <c r="V2" s="116"/>
    </row>
    <row r="3" spans="2:22" ht="14.4" customHeight="1" x14ac:dyDescent="0.25">
      <c r="B3" s="84" t="s">
        <v>156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32"/>
      <c r="N3" s="35"/>
      <c r="O3" s="116"/>
      <c r="P3" s="116"/>
      <c r="Q3" s="116"/>
      <c r="R3" s="116"/>
      <c r="S3" s="116"/>
      <c r="T3" s="116"/>
      <c r="U3" s="116"/>
      <c r="V3" s="116"/>
    </row>
    <row r="4" spans="2:22" ht="14.4" customHeight="1" x14ac:dyDescent="0.25">
      <c r="B4" s="115" t="s">
        <v>157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32"/>
      <c r="N4" s="35"/>
      <c r="O4" s="115" t="s">
        <v>107</v>
      </c>
      <c r="P4" s="115"/>
      <c r="Q4" s="115"/>
      <c r="R4" s="115"/>
      <c r="S4" s="115"/>
      <c r="T4" s="115"/>
      <c r="U4" s="115"/>
      <c r="V4" s="115"/>
    </row>
    <row r="5" spans="2:22" ht="14.4" customHeight="1" thickBot="1" x14ac:dyDescent="0.3">
      <c r="B5" s="36"/>
      <c r="C5" s="36"/>
      <c r="D5" s="36"/>
      <c r="E5" s="36"/>
      <c r="F5" s="36"/>
      <c r="G5" s="36"/>
      <c r="H5" s="36"/>
      <c r="I5" s="36"/>
      <c r="J5" s="36"/>
      <c r="K5" s="32"/>
      <c r="L5" s="9" t="s">
        <v>4</v>
      </c>
      <c r="M5" s="32"/>
      <c r="N5" s="32"/>
      <c r="O5" s="55"/>
      <c r="P5" s="55"/>
      <c r="Q5" s="55"/>
      <c r="R5" s="55"/>
      <c r="S5" s="55"/>
      <c r="T5" s="55"/>
      <c r="U5" s="55"/>
      <c r="V5" s="9" t="s">
        <v>4</v>
      </c>
    </row>
    <row r="6" spans="2:22" ht="14.4" customHeight="1" x14ac:dyDescent="0.25">
      <c r="B6" s="111" t="s">
        <v>0</v>
      </c>
      <c r="C6" s="88" t="s">
        <v>1</v>
      </c>
      <c r="D6" s="85" t="s">
        <v>129</v>
      </c>
      <c r="E6" s="86"/>
      <c r="F6" s="86"/>
      <c r="G6" s="86"/>
      <c r="H6" s="86"/>
      <c r="I6" s="87"/>
      <c r="J6" s="85" t="s">
        <v>121</v>
      </c>
      <c r="K6" s="86"/>
      <c r="L6" s="87"/>
      <c r="M6" s="32"/>
      <c r="N6" s="32"/>
      <c r="O6" s="111" t="s">
        <v>0</v>
      </c>
      <c r="P6" s="88" t="s">
        <v>1</v>
      </c>
      <c r="Q6" s="85" t="s">
        <v>135</v>
      </c>
      <c r="R6" s="86"/>
      <c r="S6" s="86"/>
      <c r="T6" s="86"/>
      <c r="U6" s="86"/>
      <c r="V6" s="87"/>
    </row>
    <row r="7" spans="2:22" ht="14.4" customHeight="1" thickBot="1" x14ac:dyDescent="0.3">
      <c r="B7" s="112"/>
      <c r="C7" s="89"/>
      <c r="D7" s="90" t="s">
        <v>130</v>
      </c>
      <c r="E7" s="91"/>
      <c r="F7" s="91"/>
      <c r="G7" s="91"/>
      <c r="H7" s="91"/>
      <c r="I7" s="92"/>
      <c r="J7" s="90" t="s">
        <v>122</v>
      </c>
      <c r="K7" s="91"/>
      <c r="L7" s="92"/>
      <c r="M7" s="32"/>
      <c r="N7" s="32"/>
      <c r="O7" s="112"/>
      <c r="P7" s="89"/>
      <c r="Q7" s="90" t="s">
        <v>136</v>
      </c>
      <c r="R7" s="91"/>
      <c r="S7" s="91"/>
      <c r="T7" s="91"/>
      <c r="U7" s="91"/>
      <c r="V7" s="92"/>
    </row>
    <row r="8" spans="2:22" ht="14.4" customHeight="1" x14ac:dyDescent="0.25">
      <c r="B8" s="112"/>
      <c r="C8" s="89"/>
      <c r="D8" s="97">
        <v>2025</v>
      </c>
      <c r="E8" s="98"/>
      <c r="F8" s="97">
        <v>2024</v>
      </c>
      <c r="G8" s="98"/>
      <c r="H8" s="93" t="s">
        <v>5</v>
      </c>
      <c r="I8" s="93" t="s">
        <v>43</v>
      </c>
      <c r="J8" s="93">
        <v>2025</v>
      </c>
      <c r="K8" s="93" t="s">
        <v>131</v>
      </c>
      <c r="L8" s="95" t="s">
        <v>133</v>
      </c>
      <c r="M8" s="32"/>
      <c r="N8" s="32"/>
      <c r="O8" s="112"/>
      <c r="P8" s="89"/>
      <c r="Q8" s="97">
        <v>2024</v>
      </c>
      <c r="R8" s="98"/>
      <c r="S8" s="97">
        <v>2023</v>
      </c>
      <c r="T8" s="98"/>
      <c r="U8" s="93" t="s">
        <v>5</v>
      </c>
      <c r="V8" s="95" t="s">
        <v>58</v>
      </c>
    </row>
    <row r="9" spans="2:22" ht="14.4" customHeight="1" thickBot="1" x14ac:dyDescent="0.3">
      <c r="B9" s="113" t="s">
        <v>6</v>
      </c>
      <c r="C9" s="101" t="s">
        <v>7</v>
      </c>
      <c r="D9" s="99"/>
      <c r="E9" s="100"/>
      <c r="F9" s="99"/>
      <c r="G9" s="100"/>
      <c r="H9" s="94"/>
      <c r="I9" s="94"/>
      <c r="J9" s="94"/>
      <c r="K9" s="94"/>
      <c r="L9" s="96"/>
      <c r="M9" s="32"/>
      <c r="N9" s="32"/>
      <c r="O9" s="113" t="s">
        <v>6</v>
      </c>
      <c r="P9" s="101" t="s">
        <v>7</v>
      </c>
      <c r="Q9" s="99"/>
      <c r="R9" s="100"/>
      <c r="S9" s="99"/>
      <c r="T9" s="100"/>
      <c r="U9" s="94"/>
      <c r="V9" s="96"/>
    </row>
    <row r="10" spans="2:22" ht="14.4" customHeight="1" x14ac:dyDescent="0.25">
      <c r="B10" s="113"/>
      <c r="C10" s="101"/>
      <c r="D10" s="10" t="s">
        <v>8</v>
      </c>
      <c r="E10" s="11" t="s">
        <v>2</v>
      </c>
      <c r="F10" s="10" t="s">
        <v>8</v>
      </c>
      <c r="G10" s="11" t="s">
        <v>2</v>
      </c>
      <c r="H10" s="105" t="s">
        <v>9</v>
      </c>
      <c r="I10" s="105" t="s">
        <v>44</v>
      </c>
      <c r="J10" s="105" t="s">
        <v>8</v>
      </c>
      <c r="K10" s="105" t="s">
        <v>132</v>
      </c>
      <c r="L10" s="103" t="s">
        <v>134</v>
      </c>
      <c r="M10" s="32"/>
      <c r="N10" s="32"/>
      <c r="O10" s="113"/>
      <c r="P10" s="101"/>
      <c r="Q10" s="10" t="s">
        <v>8</v>
      </c>
      <c r="R10" s="11" t="s">
        <v>2</v>
      </c>
      <c r="S10" s="10" t="s">
        <v>8</v>
      </c>
      <c r="T10" s="11" t="s">
        <v>2</v>
      </c>
      <c r="U10" s="105" t="s">
        <v>9</v>
      </c>
      <c r="V10" s="103" t="s">
        <v>59</v>
      </c>
    </row>
    <row r="11" spans="2:22" ht="14.4" customHeight="1" thickBot="1" x14ac:dyDescent="0.3">
      <c r="B11" s="114"/>
      <c r="C11" s="102"/>
      <c r="D11" s="13" t="s">
        <v>10</v>
      </c>
      <c r="E11" s="14" t="s">
        <v>11</v>
      </c>
      <c r="F11" s="13" t="s">
        <v>10</v>
      </c>
      <c r="G11" s="14" t="s">
        <v>11</v>
      </c>
      <c r="H11" s="106"/>
      <c r="I11" s="106"/>
      <c r="J11" s="106" t="s">
        <v>10</v>
      </c>
      <c r="K11" s="106"/>
      <c r="L11" s="104"/>
      <c r="M11" s="32"/>
      <c r="N11" s="32"/>
      <c r="O11" s="114"/>
      <c r="P11" s="102"/>
      <c r="Q11" s="13" t="s">
        <v>10</v>
      </c>
      <c r="R11" s="14" t="s">
        <v>11</v>
      </c>
      <c r="S11" s="13" t="s">
        <v>10</v>
      </c>
      <c r="T11" s="14" t="s">
        <v>11</v>
      </c>
      <c r="U11" s="106"/>
      <c r="V11" s="104"/>
    </row>
    <row r="12" spans="2:22" ht="14.4" customHeight="1" thickBot="1" x14ac:dyDescent="0.3">
      <c r="B12" s="16">
        <v>1</v>
      </c>
      <c r="C12" s="17" t="s">
        <v>19</v>
      </c>
      <c r="D12" s="18">
        <v>1969</v>
      </c>
      <c r="E12" s="19">
        <v>0.14189968290573651</v>
      </c>
      <c r="F12" s="18">
        <v>2433</v>
      </c>
      <c r="G12" s="19">
        <v>0.1698310763646517</v>
      </c>
      <c r="H12" s="20">
        <v>-0.19071105630908347</v>
      </c>
      <c r="I12" s="37">
        <v>0</v>
      </c>
      <c r="J12" s="18">
        <v>2235</v>
      </c>
      <c r="K12" s="20">
        <v>-0.11901565995525731</v>
      </c>
      <c r="L12" s="37">
        <v>0</v>
      </c>
      <c r="M12" s="32"/>
      <c r="N12" s="32"/>
      <c r="O12" s="16">
        <v>1</v>
      </c>
      <c r="P12" s="17" t="s">
        <v>19</v>
      </c>
      <c r="Q12" s="18">
        <v>15400</v>
      </c>
      <c r="R12" s="19">
        <v>0.1648575160040251</v>
      </c>
      <c r="S12" s="18">
        <v>17772</v>
      </c>
      <c r="T12" s="19">
        <v>0.20560401675189152</v>
      </c>
      <c r="U12" s="20">
        <v>-0.1334683772225973</v>
      </c>
      <c r="V12" s="37">
        <v>0</v>
      </c>
    </row>
    <row r="13" spans="2:22" ht="14.4" customHeight="1" thickBot="1" x14ac:dyDescent="0.3">
      <c r="B13" s="21">
        <v>2</v>
      </c>
      <c r="C13" s="22" t="s">
        <v>17</v>
      </c>
      <c r="D13" s="23">
        <v>1313</v>
      </c>
      <c r="E13" s="24">
        <v>9.4623810896511965E-2</v>
      </c>
      <c r="F13" s="23">
        <v>1282</v>
      </c>
      <c r="G13" s="24">
        <v>8.9487644841546837E-2</v>
      </c>
      <c r="H13" s="25">
        <v>2.4180967238689455E-2</v>
      </c>
      <c r="I13" s="38">
        <v>1</v>
      </c>
      <c r="J13" s="23">
        <v>1205</v>
      </c>
      <c r="K13" s="25">
        <v>8.9626556016597414E-2</v>
      </c>
      <c r="L13" s="38">
        <v>2</v>
      </c>
      <c r="M13" s="32"/>
      <c r="N13" s="32"/>
      <c r="O13" s="21">
        <v>2</v>
      </c>
      <c r="P13" s="22" t="s">
        <v>22</v>
      </c>
      <c r="Q13" s="23">
        <v>8018</v>
      </c>
      <c r="R13" s="24">
        <v>8.5832958657160591E-2</v>
      </c>
      <c r="S13" s="23">
        <v>7820</v>
      </c>
      <c r="T13" s="24">
        <v>9.0469469446308334E-2</v>
      </c>
      <c r="U13" s="25">
        <v>2.5319693094629114E-2</v>
      </c>
      <c r="V13" s="38">
        <v>1</v>
      </c>
    </row>
    <row r="14" spans="2:22" ht="14.4" customHeight="1" thickBot="1" x14ac:dyDescent="0.3">
      <c r="B14" s="16">
        <v>3</v>
      </c>
      <c r="C14" s="17" t="s">
        <v>18</v>
      </c>
      <c r="D14" s="18">
        <v>1238</v>
      </c>
      <c r="E14" s="19">
        <v>8.921879504179879E-2</v>
      </c>
      <c r="F14" s="18">
        <v>1317</v>
      </c>
      <c r="G14" s="19">
        <v>9.1930755270138206E-2</v>
      </c>
      <c r="H14" s="20">
        <v>-5.9984813971146522E-2</v>
      </c>
      <c r="I14" s="37">
        <v>-1</v>
      </c>
      <c r="J14" s="18">
        <v>1222</v>
      </c>
      <c r="K14" s="20">
        <v>1.3093289689034338E-2</v>
      </c>
      <c r="L14" s="37">
        <v>0</v>
      </c>
      <c r="M14" s="32"/>
      <c r="N14" s="32"/>
      <c r="O14" s="16">
        <v>3</v>
      </c>
      <c r="P14" s="17" t="s">
        <v>18</v>
      </c>
      <c r="Q14" s="18">
        <v>7551</v>
      </c>
      <c r="R14" s="19">
        <v>8.0833708009506067E-2</v>
      </c>
      <c r="S14" s="18">
        <v>5814</v>
      </c>
      <c r="T14" s="19">
        <v>6.7262083805733591E-2</v>
      </c>
      <c r="U14" s="20">
        <v>0.29876160990712064</v>
      </c>
      <c r="V14" s="37">
        <v>1</v>
      </c>
    </row>
    <row r="15" spans="2:22" ht="14.4" customHeight="1" thickBot="1" x14ac:dyDescent="0.3">
      <c r="B15" s="21">
        <v>4</v>
      </c>
      <c r="C15" s="22" t="s">
        <v>22</v>
      </c>
      <c r="D15" s="23">
        <v>1145</v>
      </c>
      <c r="E15" s="24">
        <v>8.2516575381954449E-2</v>
      </c>
      <c r="F15" s="23">
        <v>1249</v>
      </c>
      <c r="G15" s="24">
        <v>8.7184140723160691E-2</v>
      </c>
      <c r="H15" s="25">
        <v>-8.3266613290632452E-2</v>
      </c>
      <c r="I15" s="38">
        <v>0</v>
      </c>
      <c r="J15" s="23">
        <v>1229</v>
      </c>
      <c r="K15" s="25">
        <v>-6.8348250610252292E-2</v>
      </c>
      <c r="L15" s="38">
        <v>-2</v>
      </c>
      <c r="M15" s="32"/>
      <c r="N15" s="32"/>
      <c r="O15" s="21">
        <v>4</v>
      </c>
      <c r="P15" s="22" t="s">
        <v>17</v>
      </c>
      <c r="Q15" s="23">
        <v>7045</v>
      </c>
      <c r="R15" s="24">
        <v>7.5416961055088105E-2</v>
      </c>
      <c r="S15" s="23">
        <v>8595</v>
      </c>
      <c r="T15" s="24">
        <v>9.9435433489900277E-2</v>
      </c>
      <c r="U15" s="25">
        <v>-0.18033740546829558</v>
      </c>
      <c r="V15" s="38">
        <v>-2</v>
      </c>
    </row>
    <row r="16" spans="2:22" ht="14.4" customHeight="1" thickBot="1" x14ac:dyDescent="0.3">
      <c r="B16" s="16">
        <v>5</v>
      </c>
      <c r="C16" s="17" t="s">
        <v>29</v>
      </c>
      <c r="D16" s="18">
        <v>1122</v>
      </c>
      <c r="E16" s="19">
        <v>8.0859037186509081E-2</v>
      </c>
      <c r="F16" s="18">
        <v>649</v>
      </c>
      <c r="G16" s="19">
        <v>4.5302247661594304E-2</v>
      </c>
      <c r="H16" s="20">
        <v>0.72881355932203395</v>
      </c>
      <c r="I16" s="37">
        <v>2</v>
      </c>
      <c r="J16" s="18">
        <v>1000</v>
      </c>
      <c r="K16" s="20">
        <v>0.12200000000000011</v>
      </c>
      <c r="L16" s="37">
        <v>0</v>
      </c>
      <c r="M16" s="32"/>
      <c r="N16" s="32"/>
      <c r="O16" s="16">
        <v>5</v>
      </c>
      <c r="P16" s="17" t="s">
        <v>29</v>
      </c>
      <c r="Q16" s="18">
        <v>6098</v>
      </c>
      <c r="R16" s="19">
        <v>6.5279294324191231E-2</v>
      </c>
      <c r="S16" s="18">
        <v>4608</v>
      </c>
      <c r="T16" s="19">
        <v>5.3309886855318261E-2</v>
      </c>
      <c r="U16" s="20">
        <v>0.32335069444444442</v>
      </c>
      <c r="V16" s="37">
        <v>1</v>
      </c>
    </row>
    <row r="17" spans="2:22" ht="14.4" customHeight="1" thickBot="1" x14ac:dyDescent="0.3">
      <c r="B17" s="21">
        <v>6</v>
      </c>
      <c r="C17" s="22" t="s">
        <v>24</v>
      </c>
      <c r="D17" s="23">
        <v>857</v>
      </c>
      <c r="E17" s="24">
        <v>6.176131449985587E-2</v>
      </c>
      <c r="F17" s="23">
        <v>531</v>
      </c>
      <c r="G17" s="24">
        <v>3.7065475359486247E-2</v>
      </c>
      <c r="H17" s="25">
        <v>0.61393596986817323</v>
      </c>
      <c r="I17" s="38">
        <v>3</v>
      </c>
      <c r="J17" s="23">
        <v>636</v>
      </c>
      <c r="K17" s="25">
        <v>0.34748427672955984</v>
      </c>
      <c r="L17" s="38">
        <v>2</v>
      </c>
      <c r="M17" s="32"/>
      <c r="N17" s="32"/>
      <c r="O17" s="21">
        <v>6</v>
      </c>
      <c r="P17" s="22" t="s">
        <v>23</v>
      </c>
      <c r="Q17" s="23">
        <v>5714</v>
      </c>
      <c r="R17" s="24">
        <v>6.1168561457597359E-2</v>
      </c>
      <c r="S17" s="23">
        <v>5522</v>
      </c>
      <c r="T17" s="24">
        <v>6.3883939933825407E-2</v>
      </c>
      <c r="U17" s="25">
        <v>3.4770010865628365E-2</v>
      </c>
      <c r="V17" s="38">
        <v>-1</v>
      </c>
    </row>
    <row r="18" spans="2:22" ht="14.4" customHeight="1" thickBot="1" x14ac:dyDescent="0.3">
      <c r="B18" s="16">
        <v>7</v>
      </c>
      <c r="C18" s="17" t="s">
        <v>23</v>
      </c>
      <c r="D18" s="18">
        <v>707</v>
      </c>
      <c r="E18" s="19">
        <v>5.0951282790429521E-2</v>
      </c>
      <c r="F18" s="18">
        <v>932</v>
      </c>
      <c r="G18" s="19">
        <v>6.5056540555633119E-2</v>
      </c>
      <c r="H18" s="20">
        <v>-0.24141630901287559</v>
      </c>
      <c r="I18" s="37">
        <v>-2</v>
      </c>
      <c r="J18" s="18">
        <v>834</v>
      </c>
      <c r="K18" s="20">
        <v>-0.15227817745803363</v>
      </c>
      <c r="L18" s="37">
        <v>-1</v>
      </c>
      <c r="M18" s="32"/>
      <c r="N18" s="32"/>
      <c r="O18" s="16">
        <v>7</v>
      </c>
      <c r="P18" s="17" t="s">
        <v>85</v>
      </c>
      <c r="Q18" s="18">
        <v>3978</v>
      </c>
      <c r="R18" s="19">
        <v>4.25846232898709E-2</v>
      </c>
      <c r="S18" s="18">
        <v>1885</v>
      </c>
      <c r="T18" s="19">
        <v>2.1807538351188135E-2</v>
      </c>
      <c r="U18" s="20">
        <v>1.1103448275862071</v>
      </c>
      <c r="V18" s="37">
        <v>8</v>
      </c>
    </row>
    <row r="19" spans="2:22" ht="14.4" customHeight="1" thickBot="1" x14ac:dyDescent="0.3">
      <c r="B19" s="21">
        <v>8</v>
      </c>
      <c r="C19" s="22" t="s">
        <v>85</v>
      </c>
      <c r="D19" s="23">
        <v>516</v>
      </c>
      <c r="E19" s="24">
        <v>3.7186509080426637E-2</v>
      </c>
      <c r="F19" s="23">
        <v>698</v>
      </c>
      <c r="G19" s="24">
        <v>4.8722602261622228E-2</v>
      </c>
      <c r="H19" s="25">
        <v>-0.26074498567335247</v>
      </c>
      <c r="I19" s="38">
        <v>-2</v>
      </c>
      <c r="J19" s="23">
        <v>780</v>
      </c>
      <c r="K19" s="25">
        <v>-0.33846153846153848</v>
      </c>
      <c r="L19" s="38">
        <v>-1</v>
      </c>
      <c r="M19" s="32"/>
      <c r="N19" s="32"/>
      <c r="O19" s="21">
        <v>8</v>
      </c>
      <c r="P19" s="22" t="s">
        <v>24</v>
      </c>
      <c r="Q19" s="23">
        <v>3880</v>
      </c>
      <c r="R19" s="24">
        <v>4.1535530006208916E-2</v>
      </c>
      <c r="S19" s="23">
        <v>3724</v>
      </c>
      <c r="T19" s="24">
        <v>4.3082903352692103E-2</v>
      </c>
      <c r="U19" s="25">
        <v>4.1890440386680883E-2</v>
      </c>
      <c r="V19" s="38">
        <v>-1</v>
      </c>
    </row>
    <row r="20" spans="2:22" ht="14.4" customHeight="1" thickBot="1" x14ac:dyDescent="0.3">
      <c r="B20" s="16">
        <v>9</v>
      </c>
      <c r="C20" s="17" t="s">
        <v>30</v>
      </c>
      <c r="D20" s="18">
        <v>338</v>
      </c>
      <c r="E20" s="19">
        <v>2.4358604785240705E-2</v>
      </c>
      <c r="F20" s="18">
        <v>596</v>
      </c>
      <c r="G20" s="19">
        <v>4.1602680441155941E-2</v>
      </c>
      <c r="H20" s="20">
        <v>-0.43288590604026844</v>
      </c>
      <c r="I20" s="37">
        <v>-1</v>
      </c>
      <c r="J20" s="18">
        <v>362</v>
      </c>
      <c r="K20" s="20">
        <v>-6.6298342541436517E-2</v>
      </c>
      <c r="L20" s="37">
        <v>3</v>
      </c>
      <c r="M20" s="32"/>
      <c r="N20" s="32"/>
      <c r="O20" s="16">
        <v>9</v>
      </c>
      <c r="P20" s="17" t="s">
        <v>33</v>
      </c>
      <c r="Q20" s="18">
        <v>2615</v>
      </c>
      <c r="R20" s="19">
        <v>2.7993662620164003E-2</v>
      </c>
      <c r="S20" s="18">
        <v>1950</v>
      </c>
      <c r="T20" s="19">
        <v>2.2559522432263588E-2</v>
      </c>
      <c r="U20" s="20">
        <v>0.34102564102564092</v>
      </c>
      <c r="V20" s="37">
        <v>5</v>
      </c>
    </row>
    <row r="21" spans="2:22" ht="14.4" customHeight="1" thickBot="1" x14ac:dyDescent="0.3">
      <c r="B21" s="21"/>
      <c r="C21" s="22" t="s">
        <v>33</v>
      </c>
      <c r="D21" s="23">
        <v>338</v>
      </c>
      <c r="E21" s="24">
        <v>2.4358604785240705E-2</v>
      </c>
      <c r="F21" s="23">
        <v>213</v>
      </c>
      <c r="G21" s="24">
        <v>1.4868072036856066E-2</v>
      </c>
      <c r="H21" s="25">
        <v>0.58685446009389675</v>
      </c>
      <c r="I21" s="38">
        <v>10</v>
      </c>
      <c r="J21" s="23">
        <v>366</v>
      </c>
      <c r="K21" s="25">
        <v>-7.6502732240437132E-2</v>
      </c>
      <c r="L21" s="38">
        <v>1</v>
      </c>
      <c r="M21" s="32"/>
      <c r="N21" s="32"/>
      <c r="O21" s="21">
        <v>10</v>
      </c>
      <c r="P21" s="22" t="s">
        <v>30</v>
      </c>
      <c r="Q21" s="23">
        <v>2529</v>
      </c>
      <c r="R21" s="24">
        <v>2.7073029738583082E-2</v>
      </c>
      <c r="S21" s="23">
        <v>3468</v>
      </c>
      <c r="T21" s="24">
        <v>4.0121242971841088E-2</v>
      </c>
      <c r="U21" s="25">
        <v>-0.27076124567474047</v>
      </c>
      <c r="V21" s="38">
        <v>-2</v>
      </c>
    </row>
    <row r="22" spans="2:22" ht="14.4" customHeight="1" thickBot="1" x14ac:dyDescent="0.3">
      <c r="B22" s="16">
        <v>11</v>
      </c>
      <c r="C22" s="17" t="s">
        <v>80</v>
      </c>
      <c r="D22" s="18">
        <v>335</v>
      </c>
      <c r="E22" s="19">
        <v>2.4142404151052177E-2</v>
      </c>
      <c r="F22" s="18">
        <v>230</v>
      </c>
      <c r="G22" s="19">
        <v>1.6054725673600445E-2</v>
      </c>
      <c r="H22" s="20">
        <v>0.45652173913043481</v>
      </c>
      <c r="I22" s="37">
        <v>7</v>
      </c>
      <c r="J22" s="18">
        <v>417</v>
      </c>
      <c r="K22" s="20">
        <v>-0.19664268585131894</v>
      </c>
      <c r="L22" s="37">
        <v>-2</v>
      </c>
      <c r="M22" s="32"/>
      <c r="N22" s="32"/>
      <c r="O22" s="16">
        <v>11</v>
      </c>
      <c r="P22" s="17" t="s">
        <v>57</v>
      </c>
      <c r="Q22" s="18">
        <v>2523</v>
      </c>
      <c r="R22" s="19">
        <v>2.7008799537542552E-2</v>
      </c>
      <c r="S22" s="18">
        <v>1965</v>
      </c>
      <c r="T22" s="19">
        <v>2.2733057220204078E-2</v>
      </c>
      <c r="U22" s="20">
        <v>0.28396946564885495</v>
      </c>
      <c r="V22" s="37">
        <v>2</v>
      </c>
    </row>
    <row r="23" spans="2:22" ht="14.4" customHeight="1" thickBot="1" x14ac:dyDescent="0.3">
      <c r="B23" s="21">
        <v>12</v>
      </c>
      <c r="C23" s="22" t="s">
        <v>98</v>
      </c>
      <c r="D23" s="23">
        <v>332</v>
      </c>
      <c r="E23" s="24">
        <v>2.3926203516863649E-2</v>
      </c>
      <c r="F23" s="23">
        <v>12</v>
      </c>
      <c r="G23" s="24">
        <v>8.376378612313277E-4</v>
      </c>
      <c r="H23" s="25">
        <v>26.666666666666668</v>
      </c>
      <c r="I23" s="38">
        <v>23</v>
      </c>
      <c r="J23" s="23">
        <v>363</v>
      </c>
      <c r="K23" s="25">
        <v>-8.5399449035812647E-2</v>
      </c>
      <c r="L23" s="38">
        <v>-1</v>
      </c>
      <c r="M23" s="32"/>
      <c r="N23" s="32"/>
      <c r="O23" s="21">
        <v>12</v>
      </c>
      <c r="P23" s="22" t="s">
        <v>32</v>
      </c>
      <c r="Q23" s="23">
        <v>2275</v>
      </c>
      <c r="R23" s="24">
        <v>2.4353951227867342E-2</v>
      </c>
      <c r="S23" s="23">
        <v>2213</v>
      </c>
      <c r="T23" s="24">
        <v>2.5602165714153496E-2</v>
      </c>
      <c r="U23" s="25">
        <v>2.801626751016717E-2</v>
      </c>
      <c r="V23" s="38">
        <v>-1</v>
      </c>
    </row>
    <row r="24" spans="2:22" ht="14.4" customHeight="1" thickBot="1" x14ac:dyDescent="0.3">
      <c r="B24" s="16">
        <v>13</v>
      </c>
      <c r="C24" s="17" t="s">
        <v>120</v>
      </c>
      <c r="D24" s="18">
        <v>282</v>
      </c>
      <c r="E24" s="19">
        <v>2.0322859613721534E-2</v>
      </c>
      <c r="F24" s="18">
        <v>79</v>
      </c>
      <c r="G24" s="19">
        <v>5.5144492531062402E-3</v>
      </c>
      <c r="H24" s="20">
        <v>2.5696202531645569</v>
      </c>
      <c r="I24" s="37">
        <v>15</v>
      </c>
      <c r="J24" s="18">
        <v>211</v>
      </c>
      <c r="K24" s="20">
        <v>0.3364928909952607</v>
      </c>
      <c r="L24" s="37">
        <v>6</v>
      </c>
      <c r="M24" s="32"/>
      <c r="N24" s="32"/>
      <c r="O24" s="16">
        <v>13</v>
      </c>
      <c r="P24" s="17" t="s">
        <v>80</v>
      </c>
      <c r="Q24" s="18">
        <v>2044</v>
      </c>
      <c r="R24" s="19">
        <v>2.1881088487806968E-2</v>
      </c>
      <c r="S24" s="18">
        <v>1491</v>
      </c>
      <c r="T24" s="19">
        <v>1.7249357921284621E-2</v>
      </c>
      <c r="U24" s="20">
        <v>0.37089201877934275</v>
      </c>
      <c r="V24" s="37">
        <v>5</v>
      </c>
    </row>
    <row r="25" spans="2:22" ht="14.4" customHeight="1" thickBot="1" x14ac:dyDescent="0.3">
      <c r="B25" s="21">
        <v>14</v>
      </c>
      <c r="C25" s="22" t="s">
        <v>31</v>
      </c>
      <c r="D25" s="23">
        <v>278</v>
      </c>
      <c r="E25" s="24">
        <v>2.0034592101470166E-2</v>
      </c>
      <c r="F25" s="23">
        <v>365</v>
      </c>
      <c r="G25" s="24">
        <v>2.5478151612452885E-2</v>
      </c>
      <c r="H25" s="25">
        <v>-0.23835616438356166</v>
      </c>
      <c r="I25" s="38">
        <v>-1</v>
      </c>
      <c r="J25" s="23">
        <v>349</v>
      </c>
      <c r="K25" s="25">
        <v>-0.20343839541547282</v>
      </c>
      <c r="L25" s="38">
        <v>-1</v>
      </c>
      <c r="M25" s="32"/>
      <c r="N25" s="32"/>
      <c r="O25" s="21">
        <v>14</v>
      </c>
      <c r="P25" s="22" t="s">
        <v>25</v>
      </c>
      <c r="Q25" s="23">
        <v>1943</v>
      </c>
      <c r="R25" s="24">
        <v>2.0799880103624723E-2</v>
      </c>
      <c r="S25" s="23">
        <v>1550</v>
      </c>
      <c r="T25" s="24">
        <v>1.7931928087183878E-2</v>
      </c>
      <c r="U25" s="25">
        <v>0.2535483870967743</v>
      </c>
      <c r="V25" s="38">
        <v>3</v>
      </c>
    </row>
    <row r="26" spans="2:22" ht="14.4" customHeight="1" thickBot="1" x14ac:dyDescent="0.3">
      <c r="B26" s="16">
        <v>15</v>
      </c>
      <c r="C26" s="17" t="s">
        <v>16</v>
      </c>
      <c r="D26" s="18">
        <v>267</v>
      </c>
      <c r="E26" s="19">
        <v>1.9241856442778899E-2</v>
      </c>
      <c r="F26" s="18">
        <v>239</v>
      </c>
      <c r="G26" s="19">
        <v>1.6682954069523942E-2</v>
      </c>
      <c r="H26" s="20">
        <v>0.11715481171548126</v>
      </c>
      <c r="I26" s="37">
        <v>2</v>
      </c>
      <c r="J26" s="18">
        <v>328</v>
      </c>
      <c r="K26" s="20">
        <v>-0.18597560975609762</v>
      </c>
      <c r="L26" s="37">
        <v>-1</v>
      </c>
      <c r="M26" s="32"/>
      <c r="N26" s="32"/>
      <c r="O26" s="16"/>
      <c r="P26" s="17" t="s">
        <v>31</v>
      </c>
      <c r="Q26" s="18">
        <v>1943</v>
      </c>
      <c r="R26" s="19">
        <v>2.0799880103624723E-2</v>
      </c>
      <c r="S26" s="18">
        <v>2186</v>
      </c>
      <c r="T26" s="19">
        <v>2.5289803095860618E-2</v>
      </c>
      <c r="U26" s="20">
        <v>-0.1111619396157365</v>
      </c>
      <c r="V26" s="37">
        <v>-2</v>
      </c>
    </row>
    <row r="27" spans="2:22" ht="14.4" customHeight="1" thickBot="1" x14ac:dyDescent="0.3">
      <c r="B27" s="21">
        <v>16</v>
      </c>
      <c r="C27" s="22" t="s">
        <v>32</v>
      </c>
      <c r="D27" s="23">
        <v>254</v>
      </c>
      <c r="E27" s="24">
        <v>1.8304987027961947E-2</v>
      </c>
      <c r="F27" s="23">
        <v>453</v>
      </c>
      <c r="G27" s="24">
        <v>3.1620829261482616E-2</v>
      </c>
      <c r="H27" s="25">
        <v>-0.43929359823399561</v>
      </c>
      <c r="I27" s="38">
        <v>-6</v>
      </c>
      <c r="J27" s="23">
        <v>254</v>
      </c>
      <c r="K27" s="25">
        <v>0</v>
      </c>
      <c r="L27" s="38">
        <v>1</v>
      </c>
      <c r="M27" s="32"/>
      <c r="N27" s="32"/>
      <c r="O27" s="21">
        <v>16</v>
      </c>
      <c r="P27" s="22" t="s">
        <v>21</v>
      </c>
      <c r="Q27" s="23">
        <v>1904</v>
      </c>
      <c r="R27" s="24">
        <v>2.0382383796861286E-2</v>
      </c>
      <c r="S27" s="23">
        <v>1639</v>
      </c>
      <c r="T27" s="24">
        <v>1.8961567828964115E-2</v>
      </c>
      <c r="U27" s="25">
        <v>0.16168395363026233</v>
      </c>
      <c r="V27" s="38">
        <v>0</v>
      </c>
    </row>
    <row r="28" spans="2:22" ht="14.4" customHeight="1" thickBot="1" x14ac:dyDescent="0.3">
      <c r="B28" s="16">
        <v>17</v>
      </c>
      <c r="C28" s="17" t="s">
        <v>57</v>
      </c>
      <c r="D28" s="18">
        <v>238</v>
      </c>
      <c r="E28" s="19">
        <v>1.7151916978956471E-2</v>
      </c>
      <c r="F28" s="18">
        <v>451</v>
      </c>
      <c r="G28" s="19">
        <v>3.14812229512774E-2</v>
      </c>
      <c r="H28" s="20">
        <v>-0.47228381374722839</v>
      </c>
      <c r="I28" s="37">
        <v>-6</v>
      </c>
      <c r="J28" s="18">
        <v>266</v>
      </c>
      <c r="K28" s="20">
        <v>-0.10526315789473684</v>
      </c>
      <c r="L28" s="37">
        <v>-1</v>
      </c>
      <c r="M28" s="32"/>
      <c r="N28" s="32"/>
      <c r="O28" s="16">
        <v>17</v>
      </c>
      <c r="P28" s="17" t="s">
        <v>16</v>
      </c>
      <c r="Q28" s="18">
        <v>1832</v>
      </c>
      <c r="R28" s="19">
        <v>1.9611621384374934E-2</v>
      </c>
      <c r="S28" s="18">
        <v>1367</v>
      </c>
      <c r="T28" s="19">
        <v>1.5814803674309909E-2</v>
      </c>
      <c r="U28" s="20">
        <v>0.34016093635698619</v>
      </c>
      <c r="V28" s="37">
        <v>2</v>
      </c>
    </row>
    <row r="29" spans="2:22" ht="14.4" customHeight="1" thickBot="1" x14ac:dyDescent="0.3">
      <c r="B29" s="21">
        <v>18</v>
      </c>
      <c r="C29" s="22" t="s">
        <v>25</v>
      </c>
      <c r="D29" s="23">
        <v>213</v>
      </c>
      <c r="E29" s="24">
        <v>1.5350245027385414E-2</v>
      </c>
      <c r="F29" s="23">
        <v>155</v>
      </c>
      <c r="G29" s="24">
        <v>1.0819489040904649E-2</v>
      </c>
      <c r="H29" s="25">
        <v>0.37419354838709684</v>
      </c>
      <c r="I29" s="38">
        <v>4</v>
      </c>
      <c r="J29" s="23">
        <v>208</v>
      </c>
      <c r="K29" s="25">
        <v>2.4038461538461453E-2</v>
      </c>
      <c r="L29" s="38">
        <v>4</v>
      </c>
      <c r="M29" s="32"/>
      <c r="N29" s="32"/>
      <c r="O29" s="21">
        <v>18</v>
      </c>
      <c r="P29" s="22" t="s">
        <v>98</v>
      </c>
      <c r="Q29" s="23">
        <v>1790</v>
      </c>
      <c r="R29" s="24">
        <v>1.9162009977091228E-2</v>
      </c>
      <c r="S29" s="23">
        <v>17</v>
      </c>
      <c r="T29" s="24">
        <v>1.9667275966588768E-4</v>
      </c>
      <c r="U29" s="25">
        <v>104.29411764705883</v>
      </c>
      <c r="V29" s="38">
        <v>18</v>
      </c>
    </row>
    <row r="30" spans="2:22" ht="14.4" customHeight="1" thickBot="1" x14ac:dyDescent="0.3">
      <c r="B30" s="16">
        <v>19</v>
      </c>
      <c r="C30" s="17" t="s">
        <v>21</v>
      </c>
      <c r="D30" s="18">
        <v>208</v>
      </c>
      <c r="E30" s="19">
        <v>1.4989910637071202E-2</v>
      </c>
      <c r="F30" s="18">
        <v>246</v>
      </c>
      <c r="G30" s="19">
        <v>1.7171576155242216E-2</v>
      </c>
      <c r="H30" s="20">
        <v>-0.15447154471544711</v>
      </c>
      <c r="I30" s="37">
        <v>-3</v>
      </c>
      <c r="J30" s="18">
        <v>277</v>
      </c>
      <c r="K30" s="20">
        <v>-0.24909747292418771</v>
      </c>
      <c r="L30" s="37">
        <v>-4</v>
      </c>
      <c r="O30" s="16">
        <v>19</v>
      </c>
      <c r="P30" s="17" t="s">
        <v>86</v>
      </c>
      <c r="Q30" s="18">
        <v>1665</v>
      </c>
      <c r="R30" s="19">
        <v>1.782388078874687E-2</v>
      </c>
      <c r="S30" s="18">
        <v>987</v>
      </c>
      <c r="T30" s="19">
        <v>1.1418589046484184E-2</v>
      </c>
      <c r="U30" s="20">
        <v>0.68693009118541037</v>
      </c>
      <c r="V30" s="37">
        <v>1</v>
      </c>
    </row>
    <row r="31" spans="2:22" ht="14.4" customHeight="1" thickBot="1" x14ac:dyDescent="0.3">
      <c r="B31" s="21">
        <v>20</v>
      </c>
      <c r="C31" s="22" t="s">
        <v>28</v>
      </c>
      <c r="D31" s="23">
        <v>194</v>
      </c>
      <c r="E31" s="24">
        <v>1.398097434419141E-2</v>
      </c>
      <c r="F31" s="23">
        <v>111</v>
      </c>
      <c r="G31" s="24">
        <v>7.7481502163897807E-3</v>
      </c>
      <c r="H31" s="25">
        <v>0.74774774774774766</v>
      </c>
      <c r="I31" s="38">
        <v>5</v>
      </c>
      <c r="J31" s="23">
        <v>231</v>
      </c>
      <c r="K31" s="25">
        <v>-0.16017316017316019</v>
      </c>
      <c r="L31" s="38">
        <v>-2</v>
      </c>
      <c r="O31" s="21">
        <v>20</v>
      </c>
      <c r="P31" s="22" t="s">
        <v>28</v>
      </c>
      <c r="Q31" s="23">
        <v>1417</v>
      </c>
      <c r="R31" s="24">
        <v>1.516903247907166E-2</v>
      </c>
      <c r="S31" s="23">
        <v>832</v>
      </c>
      <c r="T31" s="24">
        <v>9.625396237765798E-3</v>
      </c>
      <c r="U31" s="25">
        <v>0.703125</v>
      </c>
      <c r="V31" s="38">
        <v>2</v>
      </c>
    </row>
    <row r="32" spans="2:22" ht="14.4" customHeight="1" thickBot="1" x14ac:dyDescent="0.3">
      <c r="B32" s="107" t="s">
        <v>41</v>
      </c>
      <c r="C32" s="108"/>
      <c r="D32" s="26">
        <f>SUM(D12:D31)</f>
        <v>12144</v>
      </c>
      <c r="E32" s="27">
        <f>D32/D34</f>
        <v>0.87518016719515712</v>
      </c>
      <c r="F32" s="26">
        <f>SUM(F12:F31)</f>
        <v>12241</v>
      </c>
      <c r="G32" s="27">
        <f>F32/F34</f>
        <v>0.85446042161105684</v>
      </c>
      <c r="H32" s="28">
        <f>D32/F32-1</f>
        <v>-7.9241892002287484E-3</v>
      </c>
      <c r="I32" s="39"/>
      <c r="J32" s="26">
        <f>SUM(J12:J31)</f>
        <v>12773</v>
      </c>
      <c r="K32" s="27">
        <f>D32/J32-1</f>
        <v>-4.9244500117435197E-2</v>
      </c>
      <c r="L32" s="26"/>
      <c r="O32" s="107" t="s">
        <v>41</v>
      </c>
      <c r="P32" s="108"/>
      <c r="Q32" s="26">
        <f>SUM(Q12:Q31)</f>
        <v>82164</v>
      </c>
      <c r="R32" s="27">
        <f>Q32/Q34</f>
        <v>0.87956837304900759</v>
      </c>
      <c r="S32" s="26">
        <f>SUM(S12:S31)</f>
        <v>75405</v>
      </c>
      <c r="T32" s="27">
        <f>S32/S34</f>
        <v>0.87235937897683891</v>
      </c>
      <c r="U32" s="28">
        <f>Q32/S32-1</f>
        <v>8.9635965784762295E-2</v>
      </c>
      <c r="V32" s="39"/>
    </row>
    <row r="33" spans="2:23" ht="14.4" customHeight="1" thickBot="1" x14ac:dyDescent="0.3">
      <c r="B33" s="107" t="s">
        <v>12</v>
      </c>
      <c r="C33" s="108"/>
      <c r="D33" s="26">
        <f>D34-SUM(D12:D31)</f>
        <v>1732</v>
      </c>
      <c r="E33" s="27">
        <f>D33/D34</f>
        <v>0.12481983280484289</v>
      </c>
      <c r="F33" s="26">
        <f>F34-SUM(F12:F31)</f>
        <v>2085</v>
      </c>
      <c r="G33" s="27">
        <f>F33/F34</f>
        <v>0.14553957838894319</v>
      </c>
      <c r="H33" s="28">
        <f>D33/F33-1</f>
        <v>-0.16930455635491604</v>
      </c>
      <c r="I33" s="39"/>
      <c r="J33" s="26">
        <f>J34-SUM(J12:J31)</f>
        <v>1771</v>
      </c>
      <c r="K33" s="27">
        <f>D33/J33-1</f>
        <v>-2.2021456804065531E-2</v>
      </c>
      <c r="L33" s="26"/>
      <c r="O33" s="107" t="s">
        <v>12</v>
      </c>
      <c r="P33" s="108"/>
      <c r="Q33" s="26">
        <f>Q34-SUM(Q12:Q31)</f>
        <v>11250</v>
      </c>
      <c r="R33" s="27">
        <f>Q33/Q34</f>
        <v>0.12043162695099235</v>
      </c>
      <c r="S33" s="26">
        <f>S34-SUM(S12:S31)</f>
        <v>11033</v>
      </c>
      <c r="T33" s="27">
        <f>S33/S34</f>
        <v>0.12764062102316112</v>
      </c>
      <c r="U33" s="28">
        <f>Q33/S33-1</f>
        <v>1.9668267923502292E-2</v>
      </c>
      <c r="V33" s="39"/>
    </row>
    <row r="34" spans="2:23" ht="14.4" customHeight="1" thickBot="1" x14ac:dyDescent="0.3">
      <c r="B34" s="109" t="s">
        <v>34</v>
      </c>
      <c r="C34" s="110"/>
      <c r="D34" s="29">
        <v>13876</v>
      </c>
      <c r="E34" s="30">
        <v>1</v>
      </c>
      <c r="F34" s="29">
        <v>14326</v>
      </c>
      <c r="G34" s="30">
        <v>0.99329889711014951</v>
      </c>
      <c r="H34" s="31">
        <v>-3.1411419796174789E-2</v>
      </c>
      <c r="I34" s="41"/>
      <c r="J34" s="29">
        <v>14544</v>
      </c>
      <c r="K34" s="31">
        <v>-4.5929592959295884E-2</v>
      </c>
      <c r="L34" s="29"/>
      <c r="M34" s="32"/>
      <c r="N34" s="32"/>
      <c r="O34" s="109" t="s">
        <v>34</v>
      </c>
      <c r="P34" s="110"/>
      <c r="Q34" s="29">
        <v>93414</v>
      </c>
      <c r="R34" s="30">
        <v>1</v>
      </c>
      <c r="S34" s="29">
        <v>86438</v>
      </c>
      <c r="T34" s="30">
        <v>1</v>
      </c>
      <c r="U34" s="31">
        <v>8.0705245378190238E-2</v>
      </c>
      <c r="V34" s="41"/>
    </row>
    <row r="35" spans="2:23" ht="14.4" customHeight="1" x14ac:dyDescent="0.25">
      <c r="B35" s="33" t="s">
        <v>63</v>
      </c>
      <c r="O35" s="33" t="s">
        <v>63</v>
      </c>
    </row>
    <row r="36" spans="2:23" x14ac:dyDescent="0.25">
      <c r="B36" s="34" t="s">
        <v>62</v>
      </c>
      <c r="O36" s="34" t="s">
        <v>62</v>
      </c>
    </row>
    <row r="38" spans="2:23" x14ac:dyDescent="0.25">
      <c r="W38" s="3"/>
    </row>
    <row r="39" spans="2:23" ht="15" customHeight="1" x14ac:dyDescent="0.25">
      <c r="O39" s="116" t="s">
        <v>99</v>
      </c>
      <c r="P39" s="116"/>
      <c r="Q39" s="116"/>
      <c r="R39" s="116"/>
      <c r="S39" s="116"/>
      <c r="T39" s="116"/>
      <c r="U39" s="116"/>
      <c r="V39" s="116"/>
    </row>
    <row r="40" spans="2:23" ht="15" customHeight="1" x14ac:dyDescent="0.25">
      <c r="B40" s="84" t="s">
        <v>158</v>
      </c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32"/>
      <c r="N40" s="35"/>
      <c r="O40" s="116"/>
      <c r="P40" s="116"/>
      <c r="Q40" s="116"/>
      <c r="R40" s="116"/>
      <c r="S40" s="116"/>
      <c r="T40" s="116"/>
      <c r="U40" s="116"/>
      <c r="V40" s="116"/>
    </row>
    <row r="41" spans="2:23" x14ac:dyDescent="0.25">
      <c r="B41" s="115" t="s">
        <v>159</v>
      </c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32"/>
      <c r="N41" s="35"/>
      <c r="O41" s="115" t="s">
        <v>114</v>
      </c>
      <c r="P41" s="115"/>
      <c r="Q41" s="115"/>
      <c r="R41" s="115"/>
      <c r="S41" s="115"/>
      <c r="T41" s="115"/>
      <c r="U41" s="115"/>
      <c r="V41" s="115"/>
    </row>
    <row r="42" spans="2:23" ht="15" customHeight="1" thickBot="1" x14ac:dyDescent="0.3">
      <c r="B42" s="36"/>
      <c r="C42" s="36"/>
      <c r="D42" s="36"/>
      <c r="E42" s="36"/>
      <c r="F42" s="36"/>
      <c r="G42" s="36"/>
      <c r="H42" s="36"/>
      <c r="I42" s="36"/>
      <c r="J42" s="36"/>
      <c r="K42" s="32"/>
      <c r="L42" s="9" t="s">
        <v>4</v>
      </c>
      <c r="M42" s="32"/>
      <c r="N42" s="32"/>
      <c r="O42" s="55"/>
      <c r="P42" s="55"/>
      <c r="Q42" s="55"/>
      <c r="R42" s="55"/>
      <c r="S42" s="55"/>
      <c r="T42" s="55"/>
      <c r="U42" s="55"/>
      <c r="V42" s="9" t="s">
        <v>4</v>
      </c>
    </row>
    <row r="43" spans="2:23" x14ac:dyDescent="0.25">
      <c r="B43" s="111" t="s">
        <v>0</v>
      </c>
      <c r="C43" s="88" t="s">
        <v>40</v>
      </c>
      <c r="D43" s="85" t="s">
        <v>129</v>
      </c>
      <c r="E43" s="86"/>
      <c r="F43" s="86"/>
      <c r="G43" s="86"/>
      <c r="H43" s="86"/>
      <c r="I43" s="87"/>
      <c r="J43" s="85" t="s">
        <v>121</v>
      </c>
      <c r="K43" s="86"/>
      <c r="L43" s="87"/>
      <c r="M43" s="32"/>
      <c r="N43" s="32"/>
      <c r="O43" s="111" t="s">
        <v>0</v>
      </c>
      <c r="P43" s="88" t="s">
        <v>40</v>
      </c>
      <c r="Q43" s="85" t="s">
        <v>135</v>
      </c>
      <c r="R43" s="86"/>
      <c r="S43" s="86"/>
      <c r="T43" s="86"/>
      <c r="U43" s="86"/>
      <c r="V43" s="87"/>
    </row>
    <row r="44" spans="2:23" ht="14.4" thickBot="1" x14ac:dyDescent="0.3">
      <c r="B44" s="112"/>
      <c r="C44" s="89"/>
      <c r="D44" s="90" t="s">
        <v>130</v>
      </c>
      <c r="E44" s="91"/>
      <c r="F44" s="91"/>
      <c r="G44" s="91"/>
      <c r="H44" s="91"/>
      <c r="I44" s="92"/>
      <c r="J44" s="90" t="s">
        <v>122</v>
      </c>
      <c r="K44" s="91"/>
      <c r="L44" s="92"/>
      <c r="M44" s="32"/>
      <c r="N44" s="32"/>
      <c r="O44" s="112"/>
      <c r="P44" s="89"/>
      <c r="Q44" s="90" t="s">
        <v>136</v>
      </c>
      <c r="R44" s="91"/>
      <c r="S44" s="91"/>
      <c r="T44" s="91"/>
      <c r="U44" s="91"/>
      <c r="V44" s="92"/>
    </row>
    <row r="45" spans="2:23" ht="15" customHeight="1" x14ac:dyDescent="0.25">
      <c r="B45" s="112"/>
      <c r="C45" s="89"/>
      <c r="D45" s="97">
        <v>2025</v>
      </c>
      <c r="E45" s="98"/>
      <c r="F45" s="97">
        <v>2024</v>
      </c>
      <c r="G45" s="98"/>
      <c r="H45" s="93" t="s">
        <v>5</v>
      </c>
      <c r="I45" s="93" t="s">
        <v>43</v>
      </c>
      <c r="J45" s="93">
        <v>2025</v>
      </c>
      <c r="K45" s="93" t="s">
        <v>131</v>
      </c>
      <c r="L45" s="95" t="s">
        <v>133</v>
      </c>
      <c r="M45" s="32"/>
      <c r="N45" s="32"/>
      <c r="O45" s="112"/>
      <c r="P45" s="89"/>
      <c r="Q45" s="97">
        <v>2024</v>
      </c>
      <c r="R45" s="98"/>
      <c r="S45" s="97">
        <v>2023</v>
      </c>
      <c r="T45" s="98"/>
      <c r="U45" s="93" t="s">
        <v>5</v>
      </c>
      <c r="V45" s="95" t="s">
        <v>58</v>
      </c>
    </row>
    <row r="46" spans="2:23" ht="15" customHeight="1" thickBot="1" x14ac:dyDescent="0.3">
      <c r="B46" s="113" t="s">
        <v>6</v>
      </c>
      <c r="C46" s="101" t="s">
        <v>40</v>
      </c>
      <c r="D46" s="99"/>
      <c r="E46" s="100"/>
      <c r="F46" s="99"/>
      <c r="G46" s="100"/>
      <c r="H46" s="94"/>
      <c r="I46" s="94"/>
      <c r="J46" s="94"/>
      <c r="K46" s="94"/>
      <c r="L46" s="96"/>
      <c r="M46" s="32"/>
      <c r="N46" s="32"/>
      <c r="O46" s="113" t="s">
        <v>6</v>
      </c>
      <c r="P46" s="101" t="s">
        <v>40</v>
      </c>
      <c r="Q46" s="99"/>
      <c r="R46" s="100"/>
      <c r="S46" s="99"/>
      <c r="T46" s="100"/>
      <c r="U46" s="94"/>
      <c r="V46" s="96"/>
    </row>
    <row r="47" spans="2:23" ht="15" customHeight="1" x14ac:dyDescent="0.25">
      <c r="B47" s="113"/>
      <c r="C47" s="101"/>
      <c r="D47" s="10" t="s">
        <v>8</v>
      </c>
      <c r="E47" s="11" t="s">
        <v>2</v>
      </c>
      <c r="F47" s="10" t="s">
        <v>8</v>
      </c>
      <c r="G47" s="11" t="s">
        <v>2</v>
      </c>
      <c r="H47" s="105" t="s">
        <v>9</v>
      </c>
      <c r="I47" s="105" t="s">
        <v>44</v>
      </c>
      <c r="J47" s="105" t="s">
        <v>8</v>
      </c>
      <c r="K47" s="105" t="s">
        <v>132</v>
      </c>
      <c r="L47" s="103" t="s">
        <v>134</v>
      </c>
      <c r="M47" s="32"/>
      <c r="N47" s="32"/>
      <c r="O47" s="113"/>
      <c r="P47" s="101"/>
      <c r="Q47" s="10" t="s">
        <v>8</v>
      </c>
      <c r="R47" s="11" t="s">
        <v>2</v>
      </c>
      <c r="S47" s="10" t="s">
        <v>8</v>
      </c>
      <c r="T47" s="11" t="s">
        <v>2</v>
      </c>
      <c r="U47" s="105" t="s">
        <v>9</v>
      </c>
      <c r="V47" s="103" t="s">
        <v>59</v>
      </c>
    </row>
    <row r="48" spans="2:23" ht="15" customHeight="1" thickBot="1" x14ac:dyDescent="0.3">
      <c r="B48" s="114"/>
      <c r="C48" s="102"/>
      <c r="D48" s="13" t="s">
        <v>10</v>
      </c>
      <c r="E48" s="14" t="s">
        <v>11</v>
      </c>
      <c r="F48" s="13" t="s">
        <v>10</v>
      </c>
      <c r="G48" s="14" t="s">
        <v>11</v>
      </c>
      <c r="H48" s="106"/>
      <c r="I48" s="106"/>
      <c r="J48" s="106" t="s">
        <v>10</v>
      </c>
      <c r="K48" s="106"/>
      <c r="L48" s="104"/>
      <c r="M48" s="32"/>
      <c r="N48" s="32"/>
      <c r="O48" s="114"/>
      <c r="P48" s="102"/>
      <c r="Q48" s="13" t="s">
        <v>10</v>
      </c>
      <c r="R48" s="14" t="s">
        <v>11</v>
      </c>
      <c r="S48" s="13" t="s">
        <v>10</v>
      </c>
      <c r="T48" s="14" t="s">
        <v>11</v>
      </c>
      <c r="U48" s="106"/>
      <c r="V48" s="104"/>
    </row>
    <row r="49" spans="2:22" ht="14.4" thickBot="1" x14ac:dyDescent="0.3">
      <c r="B49" s="16">
        <v>1</v>
      </c>
      <c r="C49" s="17" t="s">
        <v>39</v>
      </c>
      <c r="D49" s="18">
        <v>631</v>
      </c>
      <c r="E49" s="19">
        <v>4.5474200057653499E-2</v>
      </c>
      <c r="F49" s="18">
        <v>656</v>
      </c>
      <c r="G49" s="19">
        <v>4.5790869747312578E-2</v>
      </c>
      <c r="H49" s="20">
        <v>-3.8109756097560954E-2</v>
      </c>
      <c r="I49" s="37">
        <v>0</v>
      </c>
      <c r="J49" s="18">
        <v>670</v>
      </c>
      <c r="K49" s="20">
        <v>-5.8208955223880587E-2</v>
      </c>
      <c r="L49" s="37">
        <v>0</v>
      </c>
      <c r="M49" s="32"/>
      <c r="N49" s="32"/>
      <c r="O49" s="16">
        <v>1</v>
      </c>
      <c r="P49" s="17" t="s">
        <v>48</v>
      </c>
      <c r="Q49" s="18">
        <v>3957</v>
      </c>
      <c r="R49" s="19">
        <v>4.2359817586229045E-2</v>
      </c>
      <c r="S49" s="18">
        <v>3146</v>
      </c>
      <c r="T49" s="19">
        <v>3.6396029524051923E-2</v>
      </c>
      <c r="U49" s="20">
        <v>0.25778766687857591</v>
      </c>
      <c r="V49" s="37">
        <v>2</v>
      </c>
    </row>
    <row r="50" spans="2:22" ht="14.4" thickBot="1" x14ac:dyDescent="0.3">
      <c r="B50" s="21">
        <v>2</v>
      </c>
      <c r="C50" s="22" t="s">
        <v>83</v>
      </c>
      <c r="D50" s="23">
        <v>534</v>
      </c>
      <c r="E50" s="24">
        <v>3.8483712885557797E-2</v>
      </c>
      <c r="F50" s="23">
        <v>131</v>
      </c>
      <c r="G50" s="24">
        <v>9.1442133184419933E-3</v>
      </c>
      <c r="H50" s="25">
        <v>3.0763358778625953</v>
      </c>
      <c r="I50" s="38">
        <v>29</v>
      </c>
      <c r="J50" s="23">
        <v>359</v>
      </c>
      <c r="K50" s="25">
        <v>0.48746518105849579</v>
      </c>
      <c r="L50" s="38">
        <v>6</v>
      </c>
      <c r="M50" s="32"/>
      <c r="N50" s="32"/>
      <c r="O50" s="21">
        <v>2</v>
      </c>
      <c r="P50" s="22" t="s">
        <v>39</v>
      </c>
      <c r="Q50" s="23">
        <v>3888</v>
      </c>
      <c r="R50" s="24">
        <v>4.1621170274262959E-2</v>
      </c>
      <c r="S50" s="23">
        <v>3670</v>
      </c>
      <c r="T50" s="24">
        <v>4.2458178116106339E-2</v>
      </c>
      <c r="U50" s="25">
        <v>5.9400544959128165E-2</v>
      </c>
      <c r="V50" s="38">
        <v>0</v>
      </c>
    </row>
    <row r="51" spans="2:22" ht="14.4" thickBot="1" x14ac:dyDescent="0.3">
      <c r="B51" s="16">
        <v>3</v>
      </c>
      <c r="C51" s="17" t="s">
        <v>37</v>
      </c>
      <c r="D51" s="18">
        <v>476</v>
      </c>
      <c r="E51" s="19">
        <v>3.4303833957912942E-2</v>
      </c>
      <c r="F51" s="18">
        <v>373</v>
      </c>
      <c r="G51" s="19">
        <v>2.6036576853273766E-2</v>
      </c>
      <c r="H51" s="20">
        <v>0.27613941018766752</v>
      </c>
      <c r="I51" s="37">
        <v>5</v>
      </c>
      <c r="J51" s="18">
        <v>379</v>
      </c>
      <c r="K51" s="20">
        <v>0.25593667546174137</v>
      </c>
      <c r="L51" s="37">
        <v>3</v>
      </c>
      <c r="M51" s="32"/>
      <c r="N51" s="32"/>
      <c r="O51" s="16">
        <v>3</v>
      </c>
      <c r="P51" s="17" t="s">
        <v>74</v>
      </c>
      <c r="Q51" s="18">
        <v>3121</v>
      </c>
      <c r="R51" s="19">
        <v>3.3410409574581967E-2</v>
      </c>
      <c r="S51" s="18">
        <v>4603</v>
      </c>
      <c r="T51" s="19">
        <v>5.3252041926004766E-2</v>
      </c>
      <c r="U51" s="20">
        <v>-0.32196393656311106</v>
      </c>
      <c r="V51" s="37">
        <v>-2</v>
      </c>
    </row>
    <row r="52" spans="2:22" ht="14.4" thickBot="1" x14ac:dyDescent="0.3">
      <c r="B52" s="21">
        <v>4</v>
      </c>
      <c r="C52" s="22" t="s">
        <v>60</v>
      </c>
      <c r="D52" s="23">
        <v>469</v>
      </c>
      <c r="E52" s="24">
        <v>3.3799365811473046E-2</v>
      </c>
      <c r="F52" s="23">
        <v>613</v>
      </c>
      <c r="G52" s="24">
        <v>4.2789334077900323E-2</v>
      </c>
      <c r="H52" s="25">
        <v>-0.23491027732463299</v>
      </c>
      <c r="I52" s="38">
        <v>-2</v>
      </c>
      <c r="J52" s="23">
        <v>562</v>
      </c>
      <c r="K52" s="25">
        <v>-0.16548042704626331</v>
      </c>
      <c r="L52" s="38">
        <v>-2</v>
      </c>
      <c r="M52" s="32"/>
      <c r="N52" s="32"/>
      <c r="O52" s="21">
        <v>4</v>
      </c>
      <c r="P52" s="22" t="s">
        <v>60</v>
      </c>
      <c r="Q52" s="23">
        <v>2954</v>
      </c>
      <c r="R52" s="24">
        <v>3.1622668978953904E-2</v>
      </c>
      <c r="S52" s="23">
        <v>2236</v>
      </c>
      <c r="T52" s="24">
        <v>2.586825238899558E-2</v>
      </c>
      <c r="U52" s="25">
        <v>0.32110912343470477</v>
      </c>
      <c r="V52" s="38">
        <v>5</v>
      </c>
    </row>
    <row r="53" spans="2:22" ht="14.4" thickBot="1" x14ac:dyDescent="0.3">
      <c r="B53" s="16">
        <v>5</v>
      </c>
      <c r="C53" s="17" t="s">
        <v>48</v>
      </c>
      <c r="D53" s="18">
        <v>447</v>
      </c>
      <c r="E53" s="19">
        <v>3.2213894494090518E-2</v>
      </c>
      <c r="F53" s="18">
        <v>371</v>
      </c>
      <c r="G53" s="19">
        <v>2.5896970543068547E-2</v>
      </c>
      <c r="H53" s="20">
        <v>0.20485175202156336</v>
      </c>
      <c r="I53" s="37">
        <v>4</v>
      </c>
      <c r="J53" s="18">
        <v>482</v>
      </c>
      <c r="K53" s="20">
        <v>-7.2614107883817391E-2</v>
      </c>
      <c r="L53" s="37">
        <v>-2</v>
      </c>
      <c r="M53" s="32"/>
      <c r="N53" s="32"/>
      <c r="O53" s="16">
        <v>5</v>
      </c>
      <c r="P53" s="17" t="s">
        <v>37</v>
      </c>
      <c r="Q53" s="18">
        <v>2535</v>
      </c>
      <c r="R53" s="19">
        <v>2.7137259939623612E-2</v>
      </c>
      <c r="S53" s="18">
        <v>2181</v>
      </c>
      <c r="T53" s="19">
        <v>2.5231958166547122E-2</v>
      </c>
      <c r="U53" s="20">
        <v>0.16231086657496552</v>
      </c>
      <c r="V53" s="37">
        <v>5</v>
      </c>
    </row>
    <row r="54" spans="2:22" ht="14.4" thickBot="1" x14ac:dyDescent="0.3">
      <c r="B54" s="21">
        <v>6</v>
      </c>
      <c r="C54" s="22" t="s">
        <v>74</v>
      </c>
      <c r="D54" s="23">
        <v>408</v>
      </c>
      <c r="E54" s="24">
        <v>2.9403286249639667E-2</v>
      </c>
      <c r="F54" s="23">
        <v>563</v>
      </c>
      <c r="G54" s="24">
        <v>3.9299176322769788E-2</v>
      </c>
      <c r="H54" s="25">
        <v>-0.27531083481349916</v>
      </c>
      <c r="I54" s="38">
        <v>-3</v>
      </c>
      <c r="J54" s="23">
        <v>480</v>
      </c>
      <c r="K54" s="25">
        <v>-0.15000000000000002</v>
      </c>
      <c r="L54" s="38">
        <v>-2</v>
      </c>
      <c r="M54" s="32"/>
      <c r="N54" s="32"/>
      <c r="O54" s="21">
        <v>6</v>
      </c>
      <c r="P54" s="22" t="s">
        <v>56</v>
      </c>
      <c r="Q54" s="23">
        <v>2043</v>
      </c>
      <c r="R54" s="24">
        <v>2.1870383454300212E-2</v>
      </c>
      <c r="S54" s="23">
        <v>2490</v>
      </c>
      <c r="T54" s="24">
        <v>2.8806774798121198E-2</v>
      </c>
      <c r="U54" s="25">
        <v>-0.17951807228915662</v>
      </c>
      <c r="V54" s="38">
        <v>-2</v>
      </c>
    </row>
    <row r="55" spans="2:22" ht="14.4" thickBot="1" x14ac:dyDescent="0.3">
      <c r="B55" s="16">
        <v>7</v>
      </c>
      <c r="C55" s="17" t="s">
        <v>56</v>
      </c>
      <c r="D55" s="18">
        <v>367</v>
      </c>
      <c r="E55" s="19">
        <v>2.6448544249063132E-2</v>
      </c>
      <c r="F55" s="18">
        <v>446</v>
      </c>
      <c r="G55" s="19">
        <v>3.1132207175764346E-2</v>
      </c>
      <c r="H55" s="20">
        <v>-0.17713004484304928</v>
      </c>
      <c r="I55" s="37">
        <v>-2</v>
      </c>
      <c r="J55" s="18">
        <v>341</v>
      </c>
      <c r="K55" s="20">
        <v>7.6246334310850372E-2</v>
      </c>
      <c r="L55" s="37">
        <v>2</v>
      </c>
      <c r="M55" s="32"/>
      <c r="N55" s="32"/>
      <c r="O55" s="16">
        <v>7</v>
      </c>
      <c r="P55" s="17" t="s">
        <v>83</v>
      </c>
      <c r="Q55" s="18">
        <v>2025</v>
      </c>
      <c r="R55" s="19">
        <v>2.1677692851178623E-2</v>
      </c>
      <c r="S55" s="18">
        <v>1686</v>
      </c>
      <c r="T55" s="19">
        <v>1.9505310164510979E-2</v>
      </c>
      <c r="U55" s="20">
        <v>0.20106761565836306</v>
      </c>
      <c r="V55" s="37">
        <v>6</v>
      </c>
    </row>
    <row r="56" spans="2:22" ht="14.4" thickBot="1" x14ac:dyDescent="0.3">
      <c r="B56" s="21">
        <v>8</v>
      </c>
      <c r="C56" s="22" t="s">
        <v>102</v>
      </c>
      <c r="D56" s="23">
        <v>272</v>
      </c>
      <c r="E56" s="24">
        <v>1.960219083309311E-2</v>
      </c>
      <c r="F56" s="23">
        <v>12</v>
      </c>
      <c r="G56" s="24">
        <v>8.376378612313277E-4</v>
      </c>
      <c r="H56" s="25">
        <v>21.666666666666668</v>
      </c>
      <c r="I56" s="38">
        <v>142</v>
      </c>
      <c r="J56" s="23">
        <v>363</v>
      </c>
      <c r="K56" s="25">
        <v>-0.25068870523415976</v>
      </c>
      <c r="L56" s="38">
        <v>-1</v>
      </c>
      <c r="M56" s="32"/>
      <c r="N56" s="32"/>
      <c r="O56" s="21">
        <v>8</v>
      </c>
      <c r="P56" s="22" t="s">
        <v>47</v>
      </c>
      <c r="Q56" s="23">
        <v>1982</v>
      </c>
      <c r="R56" s="24">
        <v>2.1217376410388164E-2</v>
      </c>
      <c r="S56" s="23">
        <v>2338</v>
      </c>
      <c r="T56" s="24">
        <v>2.7048288946990906E-2</v>
      </c>
      <c r="U56" s="25">
        <v>-0.15226689478186484</v>
      </c>
      <c r="V56" s="38">
        <v>-2</v>
      </c>
    </row>
    <row r="57" spans="2:22" ht="14.4" thickBot="1" x14ac:dyDescent="0.3">
      <c r="B57" s="16">
        <v>9</v>
      </c>
      <c r="C57" s="17" t="s">
        <v>47</v>
      </c>
      <c r="D57" s="18">
        <v>268</v>
      </c>
      <c r="E57" s="19">
        <v>1.9313923320841742E-2</v>
      </c>
      <c r="F57" s="18">
        <v>395</v>
      </c>
      <c r="G57" s="19">
        <v>2.7572246265531203E-2</v>
      </c>
      <c r="H57" s="20">
        <v>-0.3215189873417722</v>
      </c>
      <c r="I57" s="37">
        <v>-2</v>
      </c>
      <c r="J57" s="18">
        <v>266</v>
      </c>
      <c r="K57" s="20">
        <v>7.5187969924812581E-3</v>
      </c>
      <c r="L57" s="37">
        <v>3</v>
      </c>
      <c r="M57" s="32"/>
      <c r="N57" s="32"/>
      <c r="O57" s="16">
        <v>9</v>
      </c>
      <c r="P57" s="17" t="s">
        <v>92</v>
      </c>
      <c r="Q57" s="18">
        <v>1979</v>
      </c>
      <c r="R57" s="19">
        <v>2.1185261309867899E-2</v>
      </c>
      <c r="S57" s="18">
        <v>1082</v>
      </c>
      <c r="T57" s="19">
        <v>1.2517642703440617E-2</v>
      </c>
      <c r="U57" s="20">
        <v>0.82902033271719033</v>
      </c>
      <c r="V57" s="37">
        <v>13</v>
      </c>
    </row>
    <row r="58" spans="2:22" ht="14.4" thickBot="1" x14ac:dyDescent="0.3">
      <c r="B58" s="21">
        <v>10</v>
      </c>
      <c r="C58" s="22" t="s">
        <v>100</v>
      </c>
      <c r="D58" s="23">
        <v>267</v>
      </c>
      <c r="E58" s="24">
        <v>1.9241856442778899E-2</v>
      </c>
      <c r="F58" s="23">
        <v>198</v>
      </c>
      <c r="G58" s="24">
        <v>1.3821024710316907E-2</v>
      </c>
      <c r="H58" s="25">
        <v>0.3484848484848484</v>
      </c>
      <c r="I58" s="38">
        <v>9</v>
      </c>
      <c r="J58" s="23">
        <v>293</v>
      </c>
      <c r="K58" s="25">
        <v>-8.8737201365187701E-2</v>
      </c>
      <c r="L58" s="38">
        <v>1</v>
      </c>
      <c r="M58" s="32"/>
      <c r="N58" s="32"/>
      <c r="O58" s="21">
        <v>10</v>
      </c>
      <c r="P58" s="22" t="s">
        <v>64</v>
      </c>
      <c r="Q58" s="23">
        <v>1878</v>
      </c>
      <c r="R58" s="24">
        <v>2.0104052925685657E-2</v>
      </c>
      <c r="S58" s="23">
        <v>1699</v>
      </c>
      <c r="T58" s="24">
        <v>1.9655706980726068E-2</v>
      </c>
      <c r="U58" s="25">
        <v>0.10535609181871686</v>
      </c>
      <c r="V58" s="38">
        <v>2</v>
      </c>
    </row>
    <row r="59" spans="2:22" ht="14.4" thickBot="1" x14ac:dyDescent="0.3">
      <c r="B59" s="16">
        <v>11</v>
      </c>
      <c r="C59" s="17" t="s">
        <v>64</v>
      </c>
      <c r="D59" s="18">
        <v>266</v>
      </c>
      <c r="E59" s="19">
        <v>1.9169789564716058E-2</v>
      </c>
      <c r="F59" s="18">
        <v>191</v>
      </c>
      <c r="G59" s="19">
        <v>1.3332402624598632E-2</v>
      </c>
      <c r="H59" s="20">
        <v>0.39267015706806285</v>
      </c>
      <c r="I59" s="37">
        <v>10</v>
      </c>
      <c r="J59" s="18">
        <v>264</v>
      </c>
      <c r="K59" s="20">
        <v>7.575757575757569E-3</v>
      </c>
      <c r="L59" s="37">
        <v>2</v>
      </c>
      <c r="M59" s="32"/>
      <c r="N59" s="32"/>
      <c r="O59" s="16">
        <v>11</v>
      </c>
      <c r="P59" s="17" t="s">
        <v>102</v>
      </c>
      <c r="Q59" s="18">
        <v>1730</v>
      </c>
      <c r="R59" s="19">
        <v>1.8519707966685936E-2</v>
      </c>
      <c r="S59" s="18">
        <v>17</v>
      </c>
      <c r="T59" s="19">
        <v>1.9667275966588768E-4</v>
      </c>
      <c r="U59" s="20">
        <v>100.76470588235294</v>
      </c>
      <c r="V59" s="37">
        <v>197</v>
      </c>
    </row>
    <row r="60" spans="2:22" ht="14.4" thickBot="1" x14ac:dyDescent="0.3">
      <c r="B60" s="21">
        <v>12</v>
      </c>
      <c r="C60" s="22" t="s">
        <v>38</v>
      </c>
      <c r="D60" s="23">
        <v>256</v>
      </c>
      <c r="E60" s="24">
        <v>1.8449120784087635E-2</v>
      </c>
      <c r="F60" s="23">
        <v>410</v>
      </c>
      <c r="G60" s="24">
        <v>2.8619293592070362E-2</v>
      </c>
      <c r="H60" s="25">
        <v>-0.37560975609756098</v>
      </c>
      <c r="I60" s="38">
        <v>-6</v>
      </c>
      <c r="J60" s="23">
        <v>249</v>
      </c>
      <c r="K60" s="25">
        <v>2.8112449799196693E-2</v>
      </c>
      <c r="L60" s="38">
        <v>2</v>
      </c>
      <c r="M60" s="32"/>
      <c r="N60" s="32"/>
      <c r="O60" s="21">
        <v>12</v>
      </c>
      <c r="P60" s="22" t="s">
        <v>100</v>
      </c>
      <c r="Q60" s="23">
        <v>1679</v>
      </c>
      <c r="R60" s="24">
        <v>1.7973751257841435E-2</v>
      </c>
      <c r="S60" s="23">
        <v>722</v>
      </c>
      <c r="T60" s="24">
        <v>8.3528077928688767E-3</v>
      </c>
      <c r="U60" s="25">
        <v>1.3254847645429364</v>
      </c>
      <c r="V60" s="38">
        <v>22</v>
      </c>
    </row>
    <row r="61" spans="2:22" ht="14.4" thickBot="1" x14ac:dyDescent="0.3">
      <c r="B61" s="16">
        <v>13</v>
      </c>
      <c r="C61" s="17" t="s">
        <v>35</v>
      </c>
      <c r="D61" s="18">
        <v>244</v>
      </c>
      <c r="E61" s="19">
        <v>1.7584318247333527E-2</v>
      </c>
      <c r="F61" s="18">
        <v>173</v>
      </c>
      <c r="G61" s="19">
        <v>1.207594583275164E-2</v>
      </c>
      <c r="H61" s="20">
        <v>0.41040462427745661</v>
      </c>
      <c r="I61" s="37">
        <v>11</v>
      </c>
      <c r="J61" s="18">
        <v>218</v>
      </c>
      <c r="K61" s="20">
        <v>0.11926605504587151</v>
      </c>
      <c r="L61" s="37">
        <v>6</v>
      </c>
      <c r="M61" s="32"/>
      <c r="N61" s="32"/>
      <c r="O61" s="16">
        <v>13</v>
      </c>
      <c r="P61" s="17" t="s">
        <v>38</v>
      </c>
      <c r="Q61" s="18">
        <v>1677</v>
      </c>
      <c r="R61" s="19">
        <v>1.7952341190827927E-2</v>
      </c>
      <c r="S61" s="18">
        <v>2322</v>
      </c>
      <c r="T61" s="19">
        <v>2.6863185173187719E-2</v>
      </c>
      <c r="U61" s="20">
        <v>-0.27777777777777779</v>
      </c>
      <c r="V61" s="37">
        <v>-6</v>
      </c>
    </row>
    <row r="62" spans="2:22" ht="14.4" thickBot="1" x14ac:dyDescent="0.3">
      <c r="B62" s="21">
        <v>14</v>
      </c>
      <c r="C62" s="22" t="s">
        <v>89</v>
      </c>
      <c r="D62" s="23">
        <v>235</v>
      </c>
      <c r="E62" s="24">
        <v>1.6935716344767943E-2</v>
      </c>
      <c r="F62" s="23">
        <v>168</v>
      </c>
      <c r="G62" s="24">
        <v>1.1726930057238587E-2</v>
      </c>
      <c r="H62" s="25">
        <v>0.39880952380952372</v>
      </c>
      <c r="I62" s="38">
        <v>12</v>
      </c>
      <c r="J62" s="23">
        <v>224</v>
      </c>
      <c r="K62" s="25">
        <v>4.9107142857142794E-2</v>
      </c>
      <c r="L62" s="38">
        <v>3</v>
      </c>
      <c r="M62" s="32"/>
      <c r="N62" s="32"/>
      <c r="O62" s="21">
        <v>14</v>
      </c>
      <c r="P62" s="22" t="s">
        <v>54</v>
      </c>
      <c r="Q62" s="23">
        <v>1585</v>
      </c>
      <c r="R62" s="24">
        <v>1.696747810820648E-2</v>
      </c>
      <c r="S62" s="23">
        <v>2467</v>
      </c>
      <c r="T62" s="24">
        <v>2.8540688123279114E-2</v>
      </c>
      <c r="U62" s="25">
        <v>-0.35751925415484398</v>
      </c>
      <c r="V62" s="38">
        <v>-9</v>
      </c>
    </row>
    <row r="63" spans="2:22" ht="14.4" thickBot="1" x14ac:dyDescent="0.3">
      <c r="B63" s="16">
        <v>15</v>
      </c>
      <c r="C63" s="17" t="s">
        <v>94</v>
      </c>
      <c r="D63" s="18">
        <v>233</v>
      </c>
      <c r="E63" s="19">
        <v>1.6791582588642259E-2</v>
      </c>
      <c r="F63" s="18">
        <v>238</v>
      </c>
      <c r="G63" s="19">
        <v>1.661315091442133E-2</v>
      </c>
      <c r="H63" s="20">
        <v>-2.1008403361344574E-2</v>
      </c>
      <c r="I63" s="37">
        <v>-3</v>
      </c>
      <c r="J63" s="18">
        <v>129</v>
      </c>
      <c r="K63" s="20">
        <v>0.806201550387597</v>
      </c>
      <c r="L63" s="37">
        <v>16</v>
      </c>
      <c r="M63" s="32"/>
      <c r="N63" s="32"/>
      <c r="O63" s="16">
        <v>15</v>
      </c>
      <c r="P63" s="17" t="s">
        <v>89</v>
      </c>
      <c r="Q63" s="18">
        <v>1427</v>
      </c>
      <c r="R63" s="19">
        <v>1.5276082814139209E-2</v>
      </c>
      <c r="S63" s="18">
        <v>1060</v>
      </c>
      <c r="T63" s="19">
        <v>1.2263125014461232E-2</v>
      </c>
      <c r="U63" s="20">
        <v>0.34622641509433971</v>
      </c>
      <c r="V63" s="37">
        <v>8</v>
      </c>
    </row>
    <row r="64" spans="2:22" ht="14.4" thickBot="1" x14ac:dyDescent="0.3">
      <c r="B64" s="21">
        <v>16</v>
      </c>
      <c r="C64" s="22" t="s">
        <v>160</v>
      </c>
      <c r="D64" s="23">
        <v>232</v>
      </c>
      <c r="E64" s="24">
        <v>1.6719515710579419E-2</v>
      </c>
      <c r="F64" s="23">
        <v>0</v>
      </c>
      <c r="G64" s="24">
        <v>0</v>
      </c>
      <c r="H64" s="25"/>
      <c r="I64" s="38"/>
      <c r="J64" s="23">
        <v>158</v>
      </c>
      <c r="K64" s="25">
        <v>0.46835443037974689</v>
      </c>
      <c r="L64" s="38">
        <v>10</v>
      </c>
      <c r="M64" s="32"/>
      <c r="N64" s="32"/>
      <c r="O64" s="21">
        <v>16</v>
      </c>
      <c r="P64" s="22" t="s">
        <v>94</v>
      </c>
      <c r="Q64" s="23">
        <v>1373</v>
      </c>
      <c r="R64" s="24">
        <v>1.4698011004774445E-2</v>
      </c>
      <c r="S64" s="23">
        <v>581</v>
      </c>
      <c r="T64" s="24">
        <v>6.7215807862282791E-3</v>
      </c>
      <c r="U64" s="25">
        <v>1.3631669535283994</v>
      </c>
      <c r="V64" s="38">
        <v>24</v>
      </c>
    </row>
    <row r="65" spans="2:22" ht="14.4" thickBot="1" x14ac:dyDescent="0.3">
      <c r="B65" s="16">
        <v>17</v>
      </c>
      <c r="C65" s="17" t="s">
        <v>124</v>
      </c>
      <c r="D65" s="18">
        <v>217</v>
      </c>
      <c r="E65" s="19">
        <v>1.5638512539636783E-2</v>
      </c>
      <c r="F65" s="18">
        <v>151</v>
      </c>
      <c r="G65" s="19">
        <v>1.0540276420494207E-2</v>
      </c>
      <c r="H65" s="20">
        <v>0.4370860927152318</v>
      </c>
      <c r="I65" s="37">
        <v>11</v>
      </c>
      <c r="J65" s="18">
        <v>217</v>
      </c>
      <c r="K65" s="20">
        <v>0</v>
      </c>
      <c r="L65" s="37">
        <v>3</v>
      </c>
      <c r="M65" s="32"/>
      <c r="N65" s="32"/>
      <c r="O65" s="16">
        <v>17</v>
      </c>
      <c r="P65" s="17" t="s">
        <v>46</v>
      </c>
      <c r="Q65" s="18">
        <v>1368</v>
      </c>
      <c r="R65" s="19">
        <v>1.4644485837240671E-2</v>
      </c>
      <c r="S65" s="18">
        <v>2294</v>
      </c>
      <c r="T65" s="19">
        <v>2.653925356903214E-2</v>
      </c>
      <c r="U65" s="20">
        <v>-0.4036617262423714</v>
      </c>
      <c r="V65" s="37">
        <v>-9</v>
      </c>
    </row>
    <row r="66" spans="2:22" ht="14.4" thickBot="1" x14ac:dyDescent="0.3">
      <c r="B66" s="21">
        <v>18</v>
      </c>
      <c r="C66" s="22" t="s">
        <v>36</v>
      </c>
      <c r="D66" s="23">
        <v>211</v>
      </c>
      <c r="E66" s="24">
        <v>1.520611127125973E-2</v>
      </c>
      <c r="F66" s="23">
        <v>222</v>
      </c>
      <c r="G66" s="24">
        <v>1.5496300432779561E-2</v>
      </c>
      <c r="H66" s="25">
        <v>-4.9549549549549599E-2</v>
      </c>
      <c r="I66" s="38">
        <v>-2</v>
      </c>
      <c r="J66" s="23">
        <v>197</v>
      </c>
      <c r="K66" s="25">
        <v>7.1065989847715727E-2</v>
      </c>
      <c r="L66" s="38">
        <v>4</v>
      </c>
      <c r="M66" s="32"/>
      <c r="N66" s="32"/>
      <c r="O66" s="21">
        <v>18</v>
      </c>
      <c r="P66" s="22" t="s">
        <v>35</v>
      </c>
      <c r="Q66" s="23">
        <v>1337</v>
      </c>
      <c r="R66" s="24">
        <v>1.4312629798531269E-2</v>
      </c>
      <c r="S66" s="23">
        <v>1984</v>
      </c>
      <c r="T66" s="24">
        <v>2.2952867951595363E-2</v>
      </c>
      <c r="U66" s="25">
        <v>-0.32610887096774188</v>
      </c>
      <c r="V66" s="38">
        <v>-7</v>
      </c>
    </row>
    <row r="67" spans="2:22" ht="14.4" thickBot="1" x14ac:dyDescent="0.3">
      <c r="B67" s="16">
        <v>19</v>
      </c>
      <c r="C67" s="17" t="s">
        <v>46</v>
      </c>
      <c r="D67" s="18">
        <v>204</v>
      </c>
      <c r="E67" s="19">
        <v>1.4701643124819834E-2</v>
      </c>
      <c r="F67" s="18">
        <v>261</v>
      </c>
      <c r="G67" s="19">
        <v>1.8218623481781375E-2</v>
      </c>
      <c r="H67" s="20">
        <v>-0.2183908045977011</v>
      </c>
      <c r="I67" s="37">
        <v>-8</v>
      </c>
      <c r="J67" s="18">
        <v>227</v>
      </c>
      <c r="K67" s="20">
        <v>-0.10132158590308371</v>
      </c>
      <c r="L67" s="37">
        <v>-3</v>
      </c>
      <c r="O67" s="16">
        <v>19</v>
      </c>
      <c r="P67" s="17" t="s">
        <v>101</v>
      </c>
      <c r="Q67" s="18">
        <v>1336</v>
      </c>
      <c r="R67" s="19">
        <v>1.4301924765024515E-2</v>
      </c>
      <c r="S67" s="18">
        <v>999</v>
      </c>
      <c r="T67" s="19">
        <v>1.1557416876836576E-2</v>
      </c>
      <c r="U67" s="20">
        <v>0.3373373373373374</v>
      </c>
      <c r="V67" s="37">
        <v>8</v>
      </c>
    </row>
    <row r="68" spans="2:22" ht="14.4" thickBot="1" x14ac:dyDescent="0.3">
      <c r="B68" s="21">
        <v>20</v>
      </c>
      <c r="C68" s="22" t="s">
        <v>92</v>
      </c>
      <c r="D68" s="23">
        <v>200</v>
      </c>
      <c r="E68" s="24">
        <v>1.4413375612568464E-2</v>
      </c>
      <c r="F68" s="23">
        <v>480</v>
      </c>
      <c r="G68" s="24">
        <v>3.3505514449253107E-2</v>
      </c>
      <c r="H68" s="25">
        <v>-0.58333333333333326</v>
      </c>
      <c r="I68" s="38">
        <v>-16</v>
      </c>
      <c r="J68" s="23">
        <v>434</v>
      </c>
      <c r="K68" s="25">
        <v>-0.53917050691244239</v>
      </c>
      <c r="L68" s="38">
        <v>-15</v>
      </c>
      <c r="O68" s="21">
        <v>20</v>
      </c>
      <c r="P68" s="22" t="s">
        <v>81</v>
      </c>
      <c r="Q68" s="23">
        <v>1317</v>
      </c>
      <c r="R68" s="24">
        <v>1.4098529128396172E-2</v>
      </c>
      <c r="S68" s="23">
        <v>1000</v>
      </c>
      <c r="T68" s="24">
        <v>1.1568985862699275E-2</v>
      </c>
      <c r="U68" s="25">
        <v>0.31699999999999995</v>
      </c>
      <c r="V68" s="38">
        <v>6</v>
      </c>
    </row>
    <row r="69" spans="2:22" ht="14.4" thickBot="1" x14ac:dyDescent="0.3">
      <c r="B69" s="107" t="s">
        <v>41</v>
      </c>
      <c r="C69" s="108"/>
      <c r="D69" s="26">
        <f>SUM(D49:D68)</f>
        <v>6437</v>
      </c>
      <c r="E69" s="27">
        <f>D69/D71</f>
        <v>0.46389449409051597</v>
      </c>
      <c r="F69" s="26">
        <f>SUM(F49:F68)</f>
        <v>6052</v>
      </c>
      <c r="G69" s="27">
        <f>F69/F71</f>
        <v>0.4224486946809996</v>
      </c>
      <c r="H69" s="28">
        <f>D69/F69-1</f>
        <v>6.3615333773959115E-2</v>
      </c>
      <c r="I69" s="39"/>
      <c r="J69" s="26">
        <f>SUM(J49:J68)</f>
        <v>6512</v>
      </c>
      <c r="K69" s="27">
        <f>D69/J69-1</f>
        <v>-1.1517199017199053E-2</v>
      </c>
      <c r="L69" s="26"/>
      <c r="O69" s="107" t="s">
        <v>41</v>
      </c>
      <c r="P69" s="108"/>
      <c r="Q69" s="26">
        <f>SUM(Q49:Q68)</f>
        <v>41191</v>
      </c>
      <c r="R69" s="27">
        <f>Q69/Q71</f>
        <v>0.44095103517674011</v>
      </c>
      <c r="S69" s="26">
        <f>SUM(S49:S68)</f>
        <v>38577</v>
      </c>
      <c r="T69" s="27">
        <f>S69/S71</f>
        <v>0.44629676762534998</v>
      </c>
      <c r="U69" s="28">
        <f>Q69/S69-1</f>
        <v>6.7760582730642671E-2</v>
      </c>
      <c r="V69" s="39"/>
    </row>
    <row r="70" spans="2:22" ht="14.4" thickBot="1" x14ac:dyDescent="0.3">
      <c r="B70" s="107" t="s">
        <v>12</v>
      </c>
      <c r="C70" s="108"/>
      <c r="D70" s="26">
        <f>D71-SUM(D49:D68)</f>
        <v>7439</v>
      </c>
      <c r="E70" s="27">
        <f>D70/D71</f>
        <v>0.53610550590948403</v>
      </c>
      <c r="F70" s="26">
        <f>F71-SUM(F49:F68)</f>
        <v>8274</v>
      </c>
      <c r="G70" s="27">
        <f>F70/F71</f>
        <v>0.57755130531900045</v>
      </c>
      <c r="H70" s="28">
        <f>D70/F70-1</f>
        <v>-0.10091854000483447</v>
      </c>
      <c r="I70" s="39"/>
      <c r="J70" s="26">
        <f>J71-SUM(J49:J68)</f>
        <v>8032</v>
      </c>
      <c r="K70" s="27">
        <f>D70/J70-1</f>
        <v>-7.3829681274900416E-2</v>
      </c>
      <c r="L70" s="26"/>
      <c r="O70" s="107" t="s">
        <v>12</v>
      </c>
      <c r="P70" s="108"/>
      <c r="Q70" s="26">
        <f>Q71-SUM(Q49:Q68)</f>
        <v>52223</v>
      </c>
      <c r="R70" s="27">
        <f>Q70/Q71</f>
        <v>0.55904896482325994</v>
      </c>
      <c r="S70" s="26">
        <f>S71-SUM(S49:S68)</f>
        <v>47861</v>
      </c>
      <c r="T70" s="27">
        <f>S70/S71</f>
        <v>0.55370323237465002</v>
      </c>
      <c r="U70" s="28">
        <f>Q70/S70-1</f>
        <v>9.1138923131568461E-2</v>
      </c>
      <c r="V70" s="39"/>
    </row>
    <row r="71" spans="2:22" ht="14.4" thickBot="1" x14ac:dyDescent="0.3">
      <c r="B71" s="109" t="s">
        <v>34</v>
      </c>
      <c r="C71" s="110"/>
      <c r="D71" s="29">
        <v>13876</v>
      </c>
      <c r="E71" s="30">
        <v>1</v>
      </c>
      <c r="F71" s="29">
        <v>14326</v>
      </c>
      <c r="G71" s="30">
        <v>1</v>
      </c>
      <c r="H71" s="31">
        <v>-3.1411419796174789E-2</v>
      </c>
      <c r="I71" s="41"/>
      <c r="J71" s="29">
        <v>14544</v>
      </c>
      <c r="K71" s="31">
        <v>-4.5929592959295884E-2</v>
      </c>
      <c r="L71" s="29"/>
      <c r="M71" s="32"/>
      <c r="O71" s="109" t="s">
        <v>34</v>
      </c>
      <c r="P71" s="110"/>
      <c r="Q71" s="29">
        <v>93414</v>
      </c>
      <c r="R71" s="30">
        <v>1</v>
      </c>
      <c r="S71" s="29">
        <v>86438</v>
      </c>
      <c r="T71" s="30">
        <v>1</v>
      </c>
      <c r="U71" s="31">
        <v>8.0705245378190238E-2</v>
      </c>
      <c r="V71" s="41"/>
    </row>
    <row r="72" spans="2:22" x14ac:dyDescent="0.25">
      <c r="B72" s="33" t="s">
        <v>63</v>
      </c>
    </row>
    <row r="73" spans="2:22" ht="15" customHeight="1" x14ac:dyDescent="0.25">
      <c r="B73" s="34" t="s">
        <v>62</v>
      </c>
      <c r="O73" s="33" t="s">
        <v>63</v>
      </c>
    </row>
    <row r="74" spans="2:22" x14ac:dyDescent="0.25">
      <c r="O74" s="34" t="s">
        <v>62</v>
      </c>
    </row>
  </sheetData>
  <mergeCells count="84">
    <mergeCell ref="O71:P71"/>
    <mergeCell ref="V45:V46"/>
    <mergeCell ref="O46:O48"/>
    <mergeCell ref="P46:P48"/>
    <mergeCell ref="U47:U48"/>
    <mergeCell ref="V47:V48"/>
    <mergeCell ref="U45:U46"/>
    <mergeCell ref="O70:P70"/>
    <mergeCell ref="S45:T46"/>
    <mergeCell ref="O69:P69"/>
    <mergeCell ref="O4:V4"/>
    <mergeCell ref="O2:V3"/>
    <mergeCell ref="O39:V40"/>
    <mergeCell ref="U10:U11"/>
    <mergeCell ref="V10:V11"/>
    <mergeCell ref="O32:P32"/>
    <mergeCell ref="O33:P33"/>
    <mergeCell ref="O34:P34"/>
    <mergeCell ref="O6:O8"/>
    <mergeCell ref="P6:P8"/>
    <mergeCell ref="Q6:V6"/>
    <mergeCell ref="Q7:V7"/>
    <mergeCell ref="Q8:R9"/>
    <mergeCell ref="S8:T9"/>
    <mergeCell ref="U8:U9"/>
    <mergeCell ref="V8:V9"/>
    <mergeCell ref="O9:O11"/>
    <mergeCell ref="P9:P11"/>
    <mergeCell ref="D43:I43"/>
    <mergeCell ref="C43:C45"/>
    <mergeCell ref="B71:C71"/>
    <mergeCell ref="H45:H46"/>
    <mergeCell ref="I45:I46"/>
    <mergeCell ref="B43:B45"/>
    <mergeCell ref="B70:C70"/>
    <mergeCell ref="B69:C69"/>
    <mergeCell ref="O41:V41"/>
    <mergeCell ref="O43:O45"/>
    <mergeCell ref="P43:P45"/>
    <mergeCell ref="Q43:V43"/>
    <mergeCell ref="Q44:V44"/>
    <mergeCell ref="Q45:R46"/>
    <mergeCell ref="D7:I7"/>
    <mergeCell ref="I10:I11"/>
    <mergeCell ref="B40:L40"/>
    <mergeCell ref="H10:H11"/>
    <mergeCell ref="B46:B48"/>
    <mergeCell ref="C46:C48"/>
    <mergeCell ref="K45:K46"/>
    <mergeCell ref="B32:C32"/>
    <mergeCell ref="B6:B8"/>
    <mergeCell ref="C6:C8"/>
    <mergeCell ref="D44:I44"/>
    <mergeCell ref="I47:I48"/>
    <mergeCell ref="L45:L46"/>
    <mergeCell ref="H47:H48"/>
    <mergeCell ref="K47:K48"/>
    <mergeCell ref="L47:L48"/>
    <mergeCell ref="J45:J46"/>
    <mergeCell ref="L10:L11"/>
    <mergeCell ref="B33:C33"/>
    <mergeCell ref="B34:C34"/>
    <mergeCell ref="B41:L41"/>
    <mergeCell ref="B9:B11"/>
    <mergeCell ref="D45:E46"/>
    <mergeCell ref="F45:G46"/>
    <mergeCell ref="J44:L44"/>
    <mergeCell ref="J10:J11"/>
    <mergeCell ref="J47:J48"/>
    <mergeCell ref="B3:L3"/>
    <mergeCell ref="B4:L4"/>
    <mergeCell ref="J6:L6"/>
    <mergeCell ref="J7:L7"/>
    <mergeCell ref="D6:I6"/>
    <mergeCell ref="H8:H9"/>
    <mergeCell ref="K8:K9"/>
    <mergeCell ref="L8:L9"/>
    <mergeCell ref="D8:E9"/>
    <mergeCell ref="F8:G9"/>
    <mergeCell ref="I8:I9"/>
    <mergeCell ref="C9:C11"/>
    <mergeCell ref="J8:J9"/>
    <mergeCell ref="K10:K11"/>
    <mergeCell ref="J43:L43"/>
  </mergeCells>
  <conditionalFormatting sqref="D12:H31">
    <cfRule type="cellIs" dxfId="76" priority="37" operator="equal">
      <formula>0</formula>
    </cfRule>
  </conditionalFormatting>
  <conditionalFormatting sqref="D49:H68">
    <cfRule type="cellIs" dxfId="75" priority="23" operator="equal">
      <formula>0</formula>
    </cfRule>
  </conditionalFormatting>
  <conditionalFormatting sqref="H12:H33">
    <cfRule type="cellIs" dxfId="74" priority="39" operator="lessThan">
      <formula>0</formula>
    </cfRule>
  </conditionalFormatting>
  <conditionalFormatting sqref="H49:H70">
    <cfRule type="cellIs" dxfId="73" priority="25" operator="lessThan">
      <formula>0</formula>
    </cfRule>
  </conditionalFormatting>
  <conditionalFormatting sqref="I12:I31 V49:V68">
    <cfRule type="cellIs" dxfId="72" priority="42" operator="lessThan">
      <formula>0</formula>
    </cfRule>
    <cfRule type="cellIs" dxfId="71" priority="43" operator="equal">
      <formula>0</formula>
    </cfRule>
    <cfRule type="cellIs" dxfId="70" priority="44" operator="greaterThan">
      <formula>0</formula>
    </cfRule>
  </conditionalFormatting>
  <conditionalFormatting sqref="I49:I68">
    <cfRule type="cellIs" dxfId="69" priority="28" operator="lessThan">
      <formula>0</formula>
    </cfRule>
    <cfRule type="cellIs" dxfId="68" priority="29" operator="equal">
      <formula>0</formula>
    </cfRule>
    <cfRule type="cellIs" dxfId="67" priority="30" operator="greaterThan">
      <formula>0</formula>
    </cfRule>
  </conditionalFormatting>
  <conditionalFormatting sqref="J12:K31">
    <cfRule type="cellIs" dxfId="66" priority="34" operator="equal">
      <formula>0</formula>
    </cfRule>
  </conditionalFormatting>
  <conditionalFormatting sqref="J49:K68">
    <cfRule type="cellIs" dxfId="65" priority="20" operator="equal">
      <formula>0</formula>
    </cfRule>
  </conditionalFormatting>
  <conditionalFormatting sqref="K12:L31">
    <cfRule type="cellIs" dxfId="64" priority="31" operator="lessThan">
      <formula>0</formula>
    </cfRule>
  </conditionalFormatting>
  <conditionalFormatting sqref="K49:L68">
    <cfRule type="cellIs" dxfId="63" priority="17" operator="lessThan">
      <formula>0</formula>
    </cfRule>
  </conditionalFormatting>
  <conditionalFormatting sqref="L12:L31">
    <cfRule type="cellIs" dxfId="62" priority="32" operator="equal">
      <formula>0</formula>
    </cfRule>
    <cfRule type="cellIs" dxfId="61" priority="33" operator="greaterThan">
      <formula>0</formula>
    </cfRule>
  </conditionalFormatting>
  <conditionalFormatting sqref="L49:L68">
    <cfRule type="cellIs" dxfId="60" priority="18" operator="equal">
      <formula>0</formula>
    </cfRule>
    <cfRule type="cellIs" dxfId="59" priority="19" operator="greaterThan">
      <formula>0</formula>
    </cfRule>
  </conditionalFormatting>
  <conditionalFormatting sqref="Q12:U31">
    <cfRule type="cellIs" dxfId="58" priority="9" operator="equal">
      <formula>0</formula>
    </cfRule>
  </conditionalFormatting>
  <conditionalFormatting sqref="Q49:U68">
    <cfRule type="cellIs" dxfId="57" priority="38" operator="equal">
      <formula>0</formula>
    </cfRule>
  </conditionalFormatting>
  <conditionalFormatting sqref="U12:U33">
    <cfRule type="cellIs" dxfId="56" priority="11" operator="lessThan">
      <formula>0</formula>
    </cfRule>
  </conditionalFormatting>
  <conditionalFormatting sqref="U49:U70">
    <cfRule type="cellIs" dxfId="55" priority="4" operator="lessThan">
      <formula>0</formula>
    </cfRule>
  </conditionalFormatting>
  <conditionalFormatting sqref="V12:V31">
    <cfRule type="cellIs" dxfId="54" priority="14" operator="lessThan">
      <formula>0</formula>
    </cfRule>
    <cfRule type="cellIs" dxfId="53" priority="15" operator="equal">
      <formula>0</formula>
    </cfRule>
    <cfRule type="cellIs" dxfId="52" priority="16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landscape" horizontalDpi="4294967292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pageSetUpPr fitToPage="1"/>
  </sheetPr>
  <dimension ref="B1:V73"/>
  <sheetViews>
    <sheetView showGridLines="0" zoomScaleNormal="100" workbookViewId="0"/>
  </sheetViews>
  <sheetFormatPr defaultColWidth="9.109375" defaultRowHeight="13.8" x14ac:dyDescent="0.25"/>
  <cols>
    <col min="1" max="1" width="3" style="4" customWidth="1"/>
    <col min="2" max="2" width="8.109375" style="4" customWidth="1"/>
    <col min="3" max="3" width="23.33203125" style="4" customWidth="1"/>
    <col min="4" max="12" width="10.44140625" style="4" customWidth="1"/>
    <col min="13" max="14" width="1.44140625" style="4" customWidth="1"/>
    <col min="15" max="15" width="9.109375" style="4"/>
    <col min="16" max="16" width="16.6640625" style="4" bestFit="1" customWidth="1"/>
    <col min="17" max="22" width="10.44140625" style="4" customWidth="1"/>
    <col min="23" max="16384" width="9.109375" style="4"/>
  </cols>
  <sheetData>
    <row r="1" spans="2:22" x14ac:dyDescent="0.25">
      <c r="B1" s="35" t="s">
        <v>3</v>
      </c>
      <c r="D1" s="2"/>
      <c r="L1" s="3"/>
      <c r="P1" s="1"/>
      <c r="V1" s="42">
        <v>45841</v>
      </c>
    </row>
    <row r="2" spans="2:22" ht="15" customHeight="1" x14ac:dyDescent="0.25">
      <c r="D2" s="2"/>
      <c r="L2" s="3"/>
      <c r="O2" s="116" t="s">
        <v>105</v>
      </c>
      <c r="P2" s="116"/>
      <c r="Q2" s="116"/>
      <c r="R2" s="116"/>
      <c r="S2" s="116"/>
      <c r="T2" s="116"/>
      <c r="U2" s="116"/>
      <c r="V2" s="116"/>
    </row>
    <row r="3" spans="2:22" ht="14.4" customHeight="1" x14ac:dyDescent="0.25">
      <c r="B3" s="117" t="s">
        <v>149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32"/>
      <c r="N3" s="35"/>
      <c r="O3" s="116"/>
      <c r="P3" s="116"/>
      <c r="Q3" s="116"/>
      <c r="R3" s="116"/>
      <c r="S3" s="116"/>
      <c r="T3" s="116"/>
      <c r="U3" s="116"/>
      <c r="V3" s="116"/>
    </row>
    <row r="4" spans="2:22" ht="14.4" customHeight="1" x14ac:dyDescent="0.25">
      <c r="B4" s="118" t="s">
        <v>150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32"/>
      <c r="N4" s="35"/>
      <c r="O4" s="115" t="s">
        <v>115</v>
      </c>
      <c r="P4" s="115"/>
      <c r="Q4" s="115"/>
      <c r="R4" s="115"/>
      <c r="S4" s="115"/>
      <c r="T4" s="115"/>
      <c r="U4" s="115"/>
      <c r="V4" s="115"/>
    </row>
    <row r="5" spans="2:22" ht="14.4" customHeight="1" thickBot="1" x14ac:dyDescent="0.3">
      <c r="B5" s="36"/>
      <c r="C5" s="36"/>
      <c r="D5" s="36"/>
      <c r="E5" s="36"/>
      <c r="F5" s="36"/>
      <c r="G5" s="36"/>
      <c r="H5" s="36"/>
      <c r="I5" s="36"/>
      <c r="J5" s="36"/>
      <c r="K5" s="32"/>
      <c r="L5" s="9" t="s">
        <v>4</v>
      </c>
      <c r="M5" s="32"/>
      <c r="N5" s="32"/>
      <c r="O5" s="55"/>
      <c r="P5" s="55"/>
      <c r="Q5" s="55"/>
      <c r="R5" s="55"/>
      <c r="S5" s="55"/>
      <c r="T5" s="55"/>
      <c r="U5" s="55"/>
      <c r="V5" s="9" t="s">
        <v>4</v>
      </c>
    </row>
    <row r="6" spans="2:22" ht="14.4" customHeight="1" x14ac:dyDescent="0.25">
      <c r="B6" s="111" t="s">
        <v>0</v>
      </c>
      <c r="C6" s="88" t="s">
        <v>1</v>
      </c>
      <c r="D6" s="85" t="s">
        <v>129</v>
      </c>
      <c r="E6" s="86"/>
      <c r="F6" s="86"/>
      <c r="G6" s="86"/>
      <c r="H6" s="86"/>
      <c r="I6" s="87"/>
      <c r="J6" s="85" t="s">
        <v>121</v>
      </c>
      <c r="K6" s="86"/>
      <c r="L6" s="87"/>
      <c r="M6" s="32"/>
      <c r="N6" s="32"/>
      <c r="O6" s="111" t="s">
        <v>0</v>
      </c>
      <c r="P6" s="88" t="s">
        <v>1</v>
      </c>
      <c r="Q6" s="85" t="s">
        <v>135</v>
      </c>
      <c r="R6" s="86"/>
      <c r="S6" s="86"/>
      <c r="T6" s="86"/>
      <c r="U6" s="86"/>
      <c r="V6" s="87"/>
    </row>
    <row r="7" spans="2:22" ht="14.4" customHeight="1" thickBot="1" x14ac:dyDescent="0.3">
      <c r="B7" s="112"/>
      <c r="C7" s="89"/>
      <c r="D7" s="90" t="s">
        <v>130</v>
      </c>
      <c r="E7" s="91"/>
      <c r="F7" s="91"/>
      <c r="G7" s="91"/>
      <c r="H7" s="91"/>
      <c r="I7" s="92"/>
      <c r="J7" s="90" t="s">
        <v>122</v>
      </c>
      <c r="K7" s="91"/>
      <c r="L7" s="92"/>
      <c r="M7" s="32"/>
      <c r="N7" s="32"/>
      <c r="O7" s="112"/>
      <c r="P7" s="89"/>
      <c r="Q7" s="90" t="s">
        <v>136</v>
      </c>
      <c r="R7" s="91"/>
      <c r="S7" s="91"/>
      <c r="T7" s="91"/>
      <c r="U7" s="91"/>
      <c r="V7" s="92"/>
    </row>
    <row r="8" spans="2:22" ht="14.4" customHeight="1" x14ac:dyDescent="0.25">
      <c r="B8" s="112"/>
      <c r="C8" s="89"/>
      <c r="D8" s="97">
        <v>2025</v>
      </c>
      <c r="E8" s="98"/>
      <c r="F8" s="97">
        <v>2024</v>
      </c>
      <c r="G8" s="98"/>
      <c r="H8" s="93" t="s">
        <v>5</v>
      </c>
      <c r="I8" s="93" t="s">
        <v>43</v>
      </c>
      <c r="J8" s="93">
        <v>2025</v>
      </c>
      <c r="K8" s="93" t="s">
        <v>131</v>
      </c>
      <c r="L8" s="95" t="s">
        <v>133</v>
      </c>
      <c r="M8" s="32"/>
      <c r="N8" s="32"/>
      <c r="O8" s="112"/>
      <c r="P8" s="89"/>
      <c r="Q8" s="97">
        <v>2024</v>
      </c>
      <c r="R8" s="98"/>
      <c r="S8" s="97">
        <v>2023</v>
      </c>
      <c r="T8" s="98"/>
      <c r="U8" s="93" t="s">
        <v>5</v>
      </c>
      <c r="V8" s="95" t="s">
        <v>58</v>
      </c>
    </row>
    <row r="9" spans="2:22" ht="14.4" customHeight="1" thickBot="1" x14ac:dyDescent="0.3">
      <c r="B9" s="113" t="s">
        <v>6</v>
      </c>
      <c r="C9" s="101" t="s">
        <v>7</v>
      </c>
      <c r="D9" s="99"/>
      <c r="E9" s="100"/>
      <c r="F9" s="99"/>
      <c r="G9" s="100"/>
      <c r="H9" s="94"/>
      <c r="I9" s="94"/>
      <c r="J9" s="94"/>
      <c r="K9" s="94"/>
      <c r="L9" s="96"/>
      <c r="M9" s="32"/>
      <c r="N9" s="32"/>
      <c r="O9" s="113" t="s">
        <v>6</v>
      </c>
      <c r="P9" s="101" t="s">
        <v>7</v>
      </c>
      <c r="Q9" s="99"/>
      <c r="R9" s="100"/>
      <c r="S9" s="99"/>
      <c r="T9" s="100"/>
      <c r="U9" s="94"/>
      <c r="V9" s="96"/>
    </row>
    <row r="10" spans="2:22" ht="14.4" customHeight="1" x14ac:dyDescent="0.25">
      <c r="B10" s="113"/>
      <c r="C10" s="101"/>
      <c r="D10" s="10" t="s">
        <v>8</v>
      </c>
      <c r="E10" s="11" t="s">
        <v>2</v>
      </c>
      <c r="F10" s="10" t="s">
        <v>8</v>
      </c>
      <c r="G10" s="11" t="s">
        <v>2</v>
      </c>
      <c r="H10" s="105" t="s">
        <v>9</v>
      </c>
      <c r="I10" s="105" t="s">
        <v>44</v>
      </c>
      <c r="J10" s="105" t="s">
        <v>8</v>
      </c>
      <c r="K10" s="105" t="s">
        <v>132</v>
      </c>
      <c r="L10" s="103" t="s">
        <v>134</v>
      </c>
      <c r="M10" s="32"/>
      <c r="N10" s="32"/>
      <c r="O10" s="113"/>
      <c r="P10" s="101"/>
      <c r="Q10" s="10" t="s">
        <v>8</v>
      </c>
      <c r="R10" s="11" t="s">
        <v>2</v>
      </c>
      <c r="S10" s="10" t="s">
        <v>8</v>
      </c>
      <c r="T10" s="11" t="s">
        <v>2</v>
      </c>
      <c r="U10" s="105" t="s">
        <v>9</v>
      </c>
      <c r="V10" s="103" t="s">
        <v>59</v>
      </c>
    </row>
    <row r="11" spans="2:22" ht="14.4" customHeight="1" thickBot="1" x14ac:dyDescent="0.3">
      <c r="B11" s="114"/>
      <c r="C11" s="102"/>
      <c r="D11" s="13" t="s">
        <v>10</v>
      </c>
      <c r="E11" s="14" t="s">
        <v>11</v>
      </c>
      <c r="F11" s="13" t="s">
        <v>10</v>
      </c>
      <c r="G11" s="14" t="s">
        <v>11</v>
      </c>
      <c r="H11" s="106"/>
      <c r="I11" s="106"/>
      <c r="J11" s="106" t="s">
        <v>10</v>
      </c>
      <c r="K11" s="106"/>
      <c r="L11" s="104"/>
      <c r="M11" s="32"/>
      <c r="N11" s="32"/>
      <c r="O11" s="114"/>
      <c r="P11" s="102"/>
      <c r="Q11" s="13" t="s">
        <v>10</v>
      </c>
      <c r="R11" s="14" t="s">
        <v>11</v>
      </c>
      <c r="S11" s="13" t="s">
        <v>10</v>
      </c>
      <c r="T11" s="14" t="s">
        <v>11</v>
      </c>
      <c r="U11" s="106"/>
      <c r="V11" s="104"/>
    </row>
    <row r="12" spans="2:22" ht="14.4" customHeight="1" thickBot="1" x14ac:dyDescent="0.3">
      <c r="B12" s="16">
        <v>1</v>
      </c>
      <c r="C12" s="17" t="s">
        <v>17</v>
      </c>
      <c r="D12" s="18">
        <v>4955</v>
      </c>
      <c r="E12" s="19">
        <v>0.13875276525440342</v>
      </c>
      <c r="F12" s="18">
        <v>3468</v>
      </c>
      <c r="G12" s="19">
        <v>9.6620510963140449E-2</v>
      </c>
      <c r="H12" s="20">
        <v>0.42877739331026521</v>
      </c>
      <c r="I12" s="37">
        <v>1</v>
      </c>
      <c r="J12" s="18">
        <v>4160</v>
      </c>
      <c r="K12" s="20">
        <v>0.19110576923076916</v>
      </c>
      <c r="L12" s="37">
        <v>1</v>
      </c>
      <c r="M12" s="32"/>
      <c r="N12" s="32"/>
      <c r="O12" s="16">
        <v>1</v>
      </c>
      <c r="P12" s="17" t="s">
        <v>19</v>
      </c>
      <c r="Q12" s="18">
        <v>29952</v>
      </c>
      <c r="R12" s="19">
        <v>0.15608373241895393</v>
      </c>
      <c r="S12" s="18">
        <v>34361</v>
      </c>
      <c r="T12" s="19">
        <v>0.18035566193220587</v>
      </c>
      <c r="U12" s="20">
        <v>-0.12831407700590791</v>
      </c>
      <c r="V12" s="37">
        <v>0</v>
      </c>
    </row>
    <row r="13" spans="2:22" ht="14.4" customHeight="1" thickBot="1" x14ac:dyDescent="0.3">
      <c r="B13" s="21">
        <v>2</v>
      </c>
      <c r="C13" s="22" t="s">
        <v>19</v>
      </c>
      <c r="D13" s="23">
        <v>4558</v>
      </c>
      <c r="E13" s="24">
        <v>0.12763574248830892</v>
      </c>
      <c r="F13" s="23">
        <v>5194</v>
      </c>
      <c r="G13" s="24">
        <v>0.14470788175967458</v>
      </c>
      <c r="H13" s="25">
        <v>-0.12244897959183676</v>
      </c>
      <c r="I13" s="38">
        <v>-1</v>
      </c>
      <c r="J13" s="23">
        <v>4977</v>
      </c>
      <c r="K13" s="25">
        <v>-8.4187261402451252E-2</v>
      </c>
      <c r="L13" s="38">
        <v>-1</v>
      </c>
      <c r="M13" s="32"/>
      <c r="N13" s="32"/>
      <c r="O13" s="21">
        <v>2</v>
      </c>
      <c r="P13" s="22" t="s">
        <v>17</v>
      </c>
      <c r="Q13" s="23">
        <v>23156</v>
      </c>
      <c r="R13" s="24">
        <v>0.12066890050391617</v>
      </c>
      <c r="S13" s="23">
        <v>21768</v>
      </c>
      <c r="T13" s="24">
        <v>0.114256920605927</v>
      </c>
      <c r="U13" s="25">
        <v>6.376332230797499E-2</v>
      </c>
      <c r="V13" s="38">
        <v>0</v>
      </c>
    </row>
    <row r="14" spans="2:22" ht="14.4" customHeight="1" thickBot="1" x14ac:dyDescent="0.3">
      <c r="B14" s="16">
        <v>3</v>
      </c>
      <c r="C14" s="17" t="s">
        <v>16</v>
      </c>
      <c r="D14" s="18">
        <v>2479</v>
      </c>
      <c r="E14" s="19">
        <v>6.9418386491557224E-2</v>
      </c>
      <c r="F14" s="18">
        <v>1852</v>
      </c>
      <c r="G14" s="19">
        <v>5.1597804585852391E-2</v>
      </c>
      <c r="H14" s="20">
        <v>0.33855291576673863</v>
      </c>
      <c r="I14" s="37">
        <v>5</v>
      </c>
      <c r="J14" s="18">
        <v>2240</v>
      </c>
      <c r="K14" s="20">
        <v>0.10669642857142847</v>
      </c>
      <c r="L14" s="37">
        <v>0</v>
      </c>
      <c r="M14" s="32"/>
      <c r="N14" s="32"/>
      <c r="O14" s="16">
        <v>3</v>
      </c>
      <c r="P14" s="17" t="s">
        <v>16</v>
      </c>
      <c r="Q14" s="18">
        <v>13044</v>
      </c>
      <c r="R14" s="19">
        <v>6.7973965200081296E-2</v>
      </c>
      <c r="S14" s="18">
        <v>12320</v>
      </c>
      <c r="T14" s="19">
        <v>6.4665805855614697E-2</v>
      </c>
      <c r="U14" s="20">
        <v>5.87662337662338E-2</v>
      </c>
      <c r="V14" s="37">
        <v>0</v>
      </c>
    </row>
    <row r="15" spans="2:22" ht="14.4" customHeight="1" thickBot="1" x14ac:dyDescent="0.3">
      <c r="B15" s="21">
        <v>4</v>
      </c>
      <c r="C15" s="22" t="s">
        <v>31</v>
      </c>
      <c r="D15" s="23">
        <v>2315</v>
      </c>
      <c r="E15" s="24">
        <v>6.4825963988686966E-2</v>
      </c>
      <c r="F15" s="23">
        <v>2314</v>
      </c>
      <c r="G15" s="24">
        <v>6.4469395146685982E-2</v>
      </c>
      <c r="H15" s="25">
        <v>4.3215211754543681E-4</v>
      </c>
      <c r="I15" s="38">
        <v>0</v>
      </c>
      <c r="J15" s="23">
        <v>2126</v>
      </c>
      <c r="K15" s="25">
        <v>8.8899341486359251E-2</v>
      </c>
      <c r="L15" s="38">
        <v>1</v>
      </c>
      <c r="M15" s="32"/>
      <c r="N15" s="32"/>
      <c r="O15" s="21">
        <v>4</v>
      </c>
      <c r="P15" s="22" t="s">
        <v>18</v>
      </c>
      <c r="Q15" s="23">
        <v>12929</v>
      </c>
      <c r="R15" s="24">
        <v>6.7374685378093463E-2</v>
      </c>
      <c r="S15" s="23">
        <v>11866</v>
      </c>
      <c r="T15" s="24">
        <v>6.228282891905227E-2</v>
      </c>
      <c r="U15" s="25">
        <v>8.9583684476655989E-2</v>
      </c>
      <c r="V15" s="38">
        <v>0</v>
      </c>
    </row>
    <row r="16" spans="2:22" ht="14.4" customHeight="1" thickBot="1" x14ac:dyDescent="0.3">
      <c r="B16" s="16">
        <v>5</v>
      </c>
      <c r="C16" s="17" t="s">
        <v>18</v>
      </c>
      <c r="D16" s="18">
        <v>2111</v>
      </c>
      <c r="E16" s="19">
        <v>5.9113438436336145E-2</v>
      </c>
      <c r="F16" s="18">
        <v>2388</v>
      </c>
      <c r="G16" s="19">
        <v>6.6531078483269723E-2</v>
      </c>
      <c r="H16" s="20">
        <v>-0.11599664991624792</v>
      </c>
      <c r="I16" s="37">
        <v>-2</v>
      </c>
      <c r="J16" s="18">
        <v>2201</v>
      </c>
      <c r="K16" s="20">
        <v>-4.0890504316219878E-2</v>
      </c>
      <c r="L16" s="37">
        <v>-1</v>
      </c>
      <c r="M16" s="32"/>
      <c r="N16" s="32"/>
      <c r="O16" s="16">
        <v>5</v>
      </c>
      <c r="P16" s="17" t="s">
        <v>32</v>
      </c>
      <c r="Q16" s="18">
        <v>12083</v>
      </c>
      <c r="R16" s="19">
        <v>6.2966070339817715E-2</v>
      </c>
      <c r="S16" s="18">
        <v>11047</v>
      </c>
      <c r="T16" s="19">
        <v>5.7984022507059703E-2</v>
      </c>
      <c r="U16" s="20">
        <v>9.3781117045351747E-2</v>
      </c>
      <c r="V16" s="37">
        <v>1</v>
      </c>
    </row>
    <row r="17" spans="2:22" ht="14.4" customHeight="1" thickBot="1" x14ac:dyDescent="0.3">
      <c r="B17" s="21">
        <v>6</v>
      </c>
      <c r="C17" s="22" t="s">
        <v>24</v>
      </c>
      <c r="D17" s="23">
        <v>1933</v>
      </c>
      <c r="E17" s="24">
        <v>5.4128979866147689E-2</v>
      </c>
      <c r="F17" s="23">
        <v>1894</v>
      </c>
      <c r="G17" s="24">
        <v>5.2767949182291815E-2</v>
      </c>
      <c r="H17" s="25">
        <v>2.059134107708549E-2</v>
      </c>
      <c r="I17" s="38">
        <v>1</v>
      </c>
      <c r="J17" s="23">
        <v>1150</v>
      </c>
      <c r="K17" s="25">
        <v>0.68086956521739128</v>
      </c>
      <c r="L17" s="38">
        <v>4</v>
      </c>
      <c r="M17" s="32"/>
      <c r="N17" s="32"/>
      <c r="O17" s="21">
        <v>6</v>
      </c>
      <c r="P17" s="22" t="s">
        <v>31</v>
      </c>
      <c r="Q17" s="23">
        <v>11915</v>
      </c>
      <c r="R17" s="24">
        <v>6.2090600686826786E-2</v>
      </c>
      <c r="S17" s="23">
        <v>11836</v>
      </c>
      <c r="T17" s="24">
        <v>6.2125363482715544E-2</v>
      </c>
      <c r="U17" s="25">
        <v>6.6745522135855939E-3</v>
      </c>
      <c r="V17" s="38">
        <v>-1</v>
      </c>
    </row>
    <row r="18" spans="2:22" ht="14.4" customHeight="1" thickBot="1" x14ac:dyDescent="0.3">
      <c r="B18" s="16">
        <v>7</v>
      </c>
      <c r="C18" s="17" t="s">
        <v>23</v>
      </c>
      <c r="D18" s="18">
        <v>1822</v>
      </c>
      <c r="E18" s="19">
        <v>5.1020693903839155E-2</v>
      </c>
      <c r="F18" s="18">
        <v>1915</v>
      </c>
      <c r="G18" s="19">
        <v>5.335302148051152E-2</v>
      </c>
      <c r="H18" s="20">
        <v>-4.8563968668407287E-2</v>
      </c>
      <c r="I18" s="37">
        <v>-1</v>
      </c>
      <c r="J18" s="18">
        <v>1401</v>
      </c>
      <c r="K18" s="20">
        <v>0.30049964311206279</v>
      </c>
      <c r="L18" s="37">
        <v>0</v>
      </c>
      <c r="M18" s="32"/>
      <c r="N18" s="32"/>
      <c r="O18" s="16">
        <v>7</v>
      </c>
      <c r="P18" s="17" t="s">
        <v>23</v>
      </c>
      <c r="Q18" s="18">
        <v>8768</v>
      </c>
      <c r="R18" s="19">
        <v>4.5691178079907448E-2</v>
      </c>
      <c r="S18" s="18">
        <v>9745</v>
      </c>
      <c r="T18" s="19">
        <v>5.1150022570045875E-2</v>
      </c>
      <c r="U18" s="20">
        <v>-0.10025654181631605</v>
      </c>
      <c r="V18" s="37">
        <v>0</v>
      </c>
    </row>
    <row r="19" spans="2:22" ht="14.4" customHeight="1" thickBot="1" x14ac:dyDescent="0.3">
      <c r="B19" s="21">
        <v>8</v>
      </c>
      <c r="C19" s="22" t="s">
        <v>32</v>
      </c>
      <c r="D19" s="23">
        <v>1686</v>
      </c>
      <c r="E19" s="24">
        <v>4.7212343535605272E-2</v>
      </c>
      <c r="F19" s="23">
        <v>2209</v>
      </c>
      <c r="G19" s="24">
        <v>6.1544033655587443E-2</v>
      </c>
      <c r="H19" s="25">
        <v>-0.23675871435038476</v>
      </c>
      <c r="I19" s="38">
        <v>-3</v>
      </c>
      <c r="J19" s="23">
        <v>1621</v>
      </c>
      <c r="K19" s="25">
        <v>4.0098704503392923E-2</v>
      </c>
      <c r="L19" s="38">
        <v>-2</v>
      </c>
      <c r="M19" s="32"/>
      <c r="N19" s="32"/>
      <c r="O19" s="21">
        <v>8</v>
      </c>
      <c r="P19" s="22" t="s">
        <v>22</v>
      </c>
      <c r="Q19" s="23">
        <v>8153</v>
      </c>
      <c r="R19" s="24">
        <v>4.2486333814494237E-2</v>
      </c>
      <c r="S19" s="23">
        <v>8341</v>
      </c>
      <c r="T19" s="24">
        <v>4.3780640149487189E-2</v>
      </c>
      <c r="U19" s="25">
        <v>-2.2539263877232929E-2</v>
      </c>
      <c r="V19" s="38">
        <v>0</v>
      </c>
    </row>
    <row r="20" spans="2:22" ht="14.4" customHeight="1" thickBot="1" x14ac:dyDescent="0.3">
      <c r="B20" s="16">
        <v>9</v>
      </c>
      <c r="C20" s="17" t="s">
        <v>22</v>
      </c>
      <c r="D20" s="18">
        <v>1603</v>
      </c>
      <c r="E20" s="19">
        <v>4.4888129707933128E-2</v>
      </c>
      <c r="F20" s="18">
        <v>1470</v>
      </c>
      <c r="G20" s="19">
        <v>4.0955060875379604E-2</v>
      </c>
      <c r="H20" s="20">
        <v>9.0476190476190377E-2</v>
      </c>
      <c r="I20" s="37">
        <v>0</v>
      </c>
      <c r="J20" s="18">
        <v>1234</v>
      </c>
      <c r="K20" s="20">
        <v>0.29902755267423009</v>
      </c>
      <c r="L20" s="37">
        <v>-1</v>
      </c>
      <c r="M20" s="32"/>
      <c r="N20" s="32"/>
      <c r="O20" s="16">
        <v>9</v>
      </c>
      <c r="P20" s="17" t="s">
        <v>33</v>
      </c>
      <c r="Q20" s="18">
        <v>7870</v>
      </c>
      <c r="R20" s="19">
        <v>4.1011584339515468E-2</v>
      </c>
      <c r="S20" s="18">
        <v>7671</v>
      </c>
      <c r="T20" s="19">
        <v>4.0263912071300346E-2</v>
      </c>
      <c r="U20" s="20">
        <v>2.5941858949289465E-2</v>
      </c>
      <c r="V20" s="37">
        <v>0</v>
      </c>
    </row>
    <row r="21" spans="2:22" ht="14.4" customHeight="1" thickBot="1" x14ac:dyDescent="0.3">
      <c r="B21" s="21">
        <v>10</v>
      </c>
      <c r="C21" s="22" t="s">
        <v>33</v>
      </c>
      <c r="D21" s="23">
        <v>1381</v>
      </c>
      <c r="E21" s="24">
        <v>3.8671557783316067E-2</v>
      </c>
      <c r="F21" s="23">
        <v>1058</v>
      </c>
      <c r="G21" s="24">
        <v>2.947649959602151E-2</v>
      </c>
      <c r="H21" s="25">
        <v>0.30529300567107742</v>
      </c>
      <c r="I21" s="38">
        <v>2</v>
      </c>
      <c r="J21" s="23">
        <v>1188</v>
      </c>
      <c r="K21" s="25">
        <v>0.16245791245791241</v>
      </c>
      <c r="L21" s="38">
        <v>-1</v>
      </c>
      <c r="M21" s="32"/>
      <c r="N21" s="32"/>
      <c r="O21" s="21">
        <v>10</v>
      </c>
      <c r="P21" s="22" t="s">
        <v>24</v>
      </c>
      <c r="Q21" s="23">
        <v>7110</v>
      </c>
      <c r="R21" s="24">
        <v>3.7051126385508892E-2</v>
      </c>
      <c r="S21" s="23">
        <v>6818</v>
      </c>
      <c r="T21" s="24">
        <v>3.5786644831459498E-2</v>
      </c>
      <c r="U21" s="25">
        <v>4.2827808741566331E-2</v>
      </c>
      <c r="V21" s="38">
        <v>0</v>
      </c>
    </row>
    <row r="22" spans="2:22" ht="14.4" customHeight="1" thickBot="1" x14ac:dyDescent="0.3">
      <c r="B22" s="16">
        <v>11</v>
      </c>
      <c r="C22" s="17" t="s">
        <v>21</v>
      </c>
      <c r="D22" s="18">
        <v>1138</v>
      </c>
      <c r="E22" s="19">
        <v>3.1866931757721713E-2</v>
      </c>
      <c r="F22" s="18">
        <v>1118</v>
      </c>
      <c r="G22" s="19">
        <v>3.1148134733792104E-2</v>
      </c>
      <c r="H22" s="20">
        <v>1.7889087656529412E-2</v>
      </c>
      <c r="I22" s="37">
        <v>0</v>
      </c>
      <c r="J22" s="18">
        <v>1033</v>
      </c>
      <c r="K22" s="20">
        <v>0.10164569215876096</v>
      </c>
      <c r="L22" s="37">
        <v>0</v>
      </c>
      <c r="M22" s="32"/>
      <c r="N22" s="32"/>
      <c r="O22" s="16">
        <v>11</v>
      </c>
      <c r="P22" s="17" t="s">
        <v>21</v>
      </c>
      <c r="Q22" s="18">
        <v>5682</v>
      </c>
      <c r="R22" s="19">
        <v>2.960963433508601E-2</v>
      </c>
      <c r="S22" s="18">
        <v>5071</v>
      </c>
      <c r="T22" s="19">
        <v>2.6616907588784263E-2</v>
      </c>
      <c r="U22" s="20">
        <v>0.12048905541313348</v>
      </c>
      <c r="V22" s="37">
        <v>1</v>
      </c>
    </row>
    <row r="23" spans="2:22" ht="14.4" customHeight="1" thickBot="1" x14ac:dyDescent="0.3">
      <c r="B23" s="21">
        <v>12</v>
      </c>
      <c r="C23" s="22" t="s">
        <v>29</v>
      </c>
      <c r="D23" s="23">
        <v>974</v>
      </c>
      <c r="E23" s="24">
        <v>2.7274509254851448E-2</v>
      </c>
      <c r="F23" s="23">
        <v>900</v>
      </c>
      <c r="G23" s="24">
        <v>2.5074527066558938E-2</v>
      </c>
      <c r="H23" s="25">
        <v>8.2222222222222197E-2</v>
      </c>
      <c r="I23" s="38">
        <v>2</v>
      </c>
      <c r="J23" s="23">
        <v>866</v>
      </c>
      <c r="K23" s="25">
        <v>0.12471131639722866</v>
      </c>
      <c r="L23" s="38">
        <v>0</v>
      </c>
      <c r="M23" s="32"/>
      <c r="N23" s="32"/>
      <c r="O23" s="21">
        <v>12</v>
      </c>
      <c r="P23" s="22" t="s">
        <v>57</v>
      </c>
      <c r="Q23" s="23">
        <v>5600</v>
      </c>
      <c r="R23" s="24">
        <v>2.9182321766364247E-2</v>
      </c>
      <c r="S23" s="23">
        <v>5104</v>
      </c>
      <c r="T23" s="24">
        <v>2.6790119568754659E-2</v>
      </c>
      <c r="U23" s="25">
        <v>9.7178683385579889E-2</v>
      </c>
      <c r="V23" s="38">
        <v>-1</v>
      </c>
    </row>
    <row r="24" spans="2:22" ht="14.4" customHeight="1" thickBot="1" x14ac:dyDescent="0.3">
      <c r="B24" s="16">
        <v>13</v>
      </c>
      <c r="C24" s="17" t="s">
        <v>57</v>
      </c>
      <c r="D24" s="18">
        <v>817</v>
      </c>
      <c r="E24" s="19">
        <v>2.2878104785640278E-2</v>
      </c>
      <c r="F24" s="18">
        <v>1049</v>
      </c>
      <c r="G24" s="19">
        <v>2.9225754325355919E-2</v>
      </c>
      <c r="H24" s="20">
        <v>-0.22116301239275504</v>
      </c>
      <c r="I24" s="37">
        <v>0</v>
      </c>
      <c r="J24" s="18">
        <v>733</v>
      </c>
      <c r="K24" s="20">
        <v>0.11459754433833558</v>
      </c>
      <c r="L24" s="37">
        <v>1</v>
      </c>
      <c r="M24" s="32"/>
      <c r="N24" s="32"/>
      <c r="O24" s="16">
        <v>13</v>
      </c>
      <c r="P24" s="17" t="s">
        <v>29</v>
      </c>
      <c r="Q24" s="18">
        <v>4404</v>
      </c>
      <c r="R24" s="19">
        <v>2.2949811617690739E-2</v>
      </c>
      <c r="S24" s="18">
        <v>4513</v>
      </c>
      <c r="T24" s="19">
        <v>2.3688050472921194E-2</v>
      </c>
      <c r="U24" s="20">
        <v>-2.4152448482162692E-2</v>
      </c>
      <c r="V24" s="37">
        <v>1</v>
      </c>
    </row>
    <row r="25" spans="2:22" ht="14.4" customHeight="1" thickBot="1" x14ac:dyDescent="0.3">
      <c r="B25" s="21">
        <v>14</v>
      </c>
      <c r="C25" s="22" t="s">
        <v>27</v>
      </c>
      <c r="D25" s="23">
        <v>789</v>
      </c>
      <c r="E25" s="24">
        <v>2.2094032651003893E-2</v>
      </c>
      <c r="F25" s="23">
        <v>605</v>
      </c>
      <c r="G25" s="24">
        <v>1.685565430585351E-2</v>
      </c>
      <c r="H25" s="25">
        <v>0.3041322314049586</v>
      </c>
      <c r="I25" s="38">
        <v>6</v>
      </c>
      <c r="J25" s="23">
        <v>750</v>
      </c>
      <c r="K25" s="25">
        <v>5.2000000000000046E-2</v>
      </c>
      <c r="L25" s="38">
        <v>-1</v>
      </c>
      <c r="M25" s="32"/>
      <c r="N25" s="32"/>
      <c r="O25" s="21">
        <v>14</v>
      </c>
      <c r="P25" s="22" t="s">
        <v>27</v>
      </c>
      <c r="Q25" s="23">
        <v>4215</v>
      </c>
      <c r="R25" s="24">
        <v>2.1964908258075948E-2</v>
      </c>
      <c r="S25" s="23">
        <v>3948</v>
      </c>
      <c r="T25" s="24">
        <v>2.0722451421912889E-2</v>
      </c>
      <c r="U25" s="25">
        <v>6.7629179331307077E-2</v>
      </c>
      <c r="V25" s="38">
        <v>2</v>
      </c>
    </row>
    <row r="26" spans="2:22" ht="14.4" customHeight="1" thickBot="1" x14ac:dyDescent="0.3">
      <c r="B26" s="16">
        <v>15</v>
      </c>
      <c r="C26" s="17" t="s">
        <v>80</v>
      </c>
      <c r="D26" s="18">
        <v>761</v>
      </c>
      <c r="E26" s="19">
        <v>2.1309960516367507E-2</v>
      </c>
      <c r="F26" s="18">
        <v>633</v>
      </c>
      <c r="G26" s="19">
        <v>1.7635750703479787E-2</v>
      </c>
      <c r="H26" s="20">
        <v>0.20221169036334907</v>
      </c>
      <c r="I26" s="37">
        <v>3</v>
      </c>
      <c r="J26" s="18">
        <v>690</v>
      </c>
      <c r="K26" s="20">
        <v>0.10289855072463761</v>
      </c>
      <c r="L26" s="37">
        <v>0</v>
      </c>
      <c r="M26" s="32"/>
      <c r="N26" s="32"/>
      <c r="O26" s="16">
        <v>15</v>
      </c>
      <c r="P26" s="17" t="s">
        <v>80</v>
      </c>
      <c r="Q26" s="18">
        <v>4157</v>
      </c>
      <c r="R26" s="19">
        <v>2.1662662782638602E-2</v>
      </c>
      <c r="S26" s="18">
        <v>3665</v>
      </c>
      <c r="T26" s="19">
        <v>1.9237027472469793E-2</v>
      </c>
      <c r="U26" s="20">
        <v>0.13424283765347877</v>
      </c>
      <c r="V26" s="37">
        <v>2</v>
      </c>
    </row>
    <row r="27" spans="2:22" ht="14.4" customHeight="1" thickBot="1" x14ac:dyDescent="0.3">
      <c r="B27" s="21">
        <v>16</v>
      </c>
      <c r="C27" s="22" t="s">
        <v>28</v>
      </c>
      <c r="D27" s="23">
        <v>708</v>
      </c>
      <c r="E27" s="24">
        <v>1.9825823975805776E-2</v>
      </c>
      <c r="F27" s="23">
        <v>598</v>
      </c>
      <c r="G27" s="24">
        <v>1.6660630206446939E-2</v>
      </c>
      <c r="H27" s="25">
        <v>0.18394648829431448</v>
      </c>
      <c r="I27" s="38">
        <v>5</v>
      </c>
      <c r="J27" s="23">
        <v>539</v>
      </c>
      <c r="K27" s="25">
        <v>0.313543599257885</v>
      </c>
      <c r="L27" s="38">
        <v>1</v>
      </c>
      <c r="M27" s="32"/>
      <c r="N27" s="32"/>
      <c r="O27" s="21">
        <v>16</v>
      </c>
      <c r="P27" s="22" t="s">
        <v>25</v>
      </c>
      <c r="Q27" s="23">
        <v>3904</v>
      </c>
      <c r="R27" s="24">
        <v>2.0344247174265362E-2</v>
      </c>
      <c r="S27" s="23">
        <v>4036</v>
      </c>
      <c r="T27" s="24">
        <v>2.118435003516728E-2</v>
      </c>
      <c r="U27" s="25">
        <v>-3.2705649157581784E-2</v>
      </c>
      <c r="V27" s="38">
        <v>-1</v>
      </c>
    </row>
    <row r="28" spans="2:22" ht="14.4" customHeight="1" thickBot="1" x14ac:dyDescent="0.3">
      <c r="B28" s="16">
        <v>17</v>
      </c>
      <c r="C28" s="17" t="s">
        <v>20</v>
      </c>
      <c r="D28" s="18">
        <v>633</v>
      </c>
      <c r="E28" s="19">
        <v>1.7725630758029739E-2</v>
      </c>
      <c r="F28" s="18">
        <v>739</v>
      </c>
      <c r="G28" s="19">
        <v>2.058897278020784E-2</v>
      </c>
      <c r="H28" s="20">
        <v>-0.14343707713125842</v>
      </c>
      <c r="I28" s="37">
        <v>-1</v>
      </c>
      <c r="J28" s="18">
        <v>687</v>
      </c>
      <c r="K28" s="20">
        <v>-7.8602620087336206E-2</v>
      </c>
      <c r="L28" s="37">
        <v>-1</v>
      </c>
      <c r="M28" s="32"/>
      <c r="N28" s="32"/>
      <c r="O28" s="16">
        <v>17</v>
      </c>
      <c r="P28" s="17" t="s">
        <v>20</v>
      </c>
      <c r="Q28" s="18">
        <v>3061</v>
      </c>
      <c r="R28" s="19">
        <v>1.5951265522650172E-2</v>
      </c>
      <c r="S28" s="18">
        <v>3096</v>
      </c>
      <c r="T28" s="19">
        <v>1.6250433029949926E-2</v>
      </c>
      <c r="U28" s="20">
        <v>-1.1304909560723497E-2</v>
      </c>
      <c r="V28" s="37">
        <v>2</v>
      </c>
    </row>
    <row r="29" spans="2:22" ht="14.4" customHeight="1" thickBot="1" x14ac:dyDescent="0.3">
      <c r="B29" s="21">
        <v>18</v>
      </c>
      <c r="C29" s="22" t="s">
        <v>151</v>
      </c>
      <c r="D29" s="23">
        <v>598</v>
      </c>
      <c r="E29" s="24">
        <v>1.6745540589734254E-2</v>
      </c>
      <c r="F29" s="23">
        <v>687</v>
      </c>
      <c r="G29" s="24">
        <v>1.9140222327473325E-2</v>
      </c>
      <c r="H29" s="25">
        <v>-0.12954876273653571</v>
      </c>
      <c r="I29" s="38">
        <v>-1</v>
      </c>
      <c r="J29" s="23">
        <v>216</v>
      </c>
      <c r="K29" s="25">
        <v>1.7685185185185186</v>
      </c>
      <c r="L29" s="38">
        <v>10</v>
      </c>
      <c r="M29" s="32"/>
      <c r="N29" s="32"/>
      <c r="O29" s="21">
        <v>18</v>
      </c>
      <c r="P29" s="22" t="s">
        <v>28</v>
      </c>
      <c r="Q29" s="23">
        <v>2677</v>
      </c>
      <c r="R29" s="24">
        <v>1.395019203009948E-2</v>
      </c>
      <c r="S29" s="23">
        <v>3407</v>
      </c>
      <c r="T29" s="24">
        <v>1.7882824719973964E-2</v>
      </c>
      <c r="U29" s="25">
        <v>-0.21426474904608162</v>
      </c>
      <c r="V29" s="38">
        <v>0</v>
      </c>
    </row>
    <row r="30" spans="2:22" ht="14.4" customHeight="1" thickBot="1" x14ac:dyDescent="0.3">
      <c r="B30" s="16">
        <v>19</v>
      </c>
      <c r="C30" s="17" t="s">
        <v>25</v>
      </c>
      <c r="D30" s="18">
        <v>562</v>
      </c>
      <c r="E30" s="19">
        <v>1.5737447845201757E-2</v>
      </c>
      <c r="F30" s="18">
        <v>790</v>
      </c>
      <c r="G30" s="19">
        <v>2.2009862647312847E-2</v>
      </c>
      <c r="H30" s="20">
        <v>-0.28860759493670884</v>
      </c>
      <c r="I30" s="37">
        <v>-4</v>
      </c>
      <c r="J30" s="18">
        <v>339</v>
      </c>
      <c r="K30" s="20">
        <v>0.65781710914454283</v>
      </c>
      <c r="L30" s="37">
        <v>1</v>
      </c>
      <c r="O30" s="16">
        <v>19</v>
      </c>
      <c r="P30" s="17" t="s">
        <v>85</v>
      </c>
      <c r="Q30" s="18">
        <v>2308</v>
      </c>
      <c r="R30" s="19">
        <v>1.2027285470851551E-2</v>
      </c>
      <c r="S30" s="18">
        <v>1170</v>
      </c>
      <c r="T30" s="19">
        <v>6.1411520171322396E-3</v>
      </c>
      <c r="U30" s="20">
        <v>0.97264957264957275</v>
      </c>
      <c r="V30" s="37">
        <v>5</v>
      </c>
    </row>
    <row r="31" spans="2:22" ht="14.4" customHeight="1" thickBot="1" x14ac:dyDescent="0.3">
      <c r="B31" s="21">
        <v>20</v>
      </c>
      <c r="C31" s="22" t="s">
        <v>98</v>
      </c>
      <c r="D31" s="23">
        <v>390</v>
      </c>
      <c r="E31" s="24">
        <v>1.0921004732435385E-2</v>
      </c>
      <c r="F31" s="23">
        <v>29</v>
      </c>
      <c r="G31" s="24">
        <v>8.0795698325578807E-4</v>
      </c>
      <c r="H31" s="25">
        <v>12.448275862068966</v>
      </c>
      <c r="I31" s="38">
        <v>17</v>
      </c>
      <c r="J31" s="23">
        <v>354</v>
      </c>
      <c r="K31" s="25">
        <v>0.10169491525423724</v>
      </c>
      <c r="L31" s="38">
        <v>-1</v>
      </c>
      <c r="O31" s="21">
        <v>20</v>
      </c>
      <c r="P31" s="22" t="s">
        <v>118</v>
      </c>
      <c r="Q31" s="23">
        <v>1793</v>
      </c>
      <c r="R31" s="24">
        <v>9.3435540941234092E-3</v>
      </c>
      <c r="S31" s="23">
        <v>4683</v>
      </c>
      <c r="T31" s="24">
        <v>2.4580354612162632E-2</v>
      </c>
      <c r="U31" s="25">
        <v>-0.61712577407644664</v>
      </c>
      <c r="V31" s="38">
        <v>-7</v>
      </c>
    </row>
    <row r="32" spans="2:22" ht="14.4" customHeight="1" thickBot="1" x14ac:dyDescent="0.3">
      <c r="B32" s="107" t="s">
        <v>41</v>
      </c>
      <c r="C32" s="108"/>
      <c r="D32" s="26">
        <f>SUM(D12:D31)</f>
        <v>32213</v>
      </c>
      <c r="E32" s="27">
        <f>D32/D34</f>
        <v>0.90204698832292574</v>
      </c>
      <c r="F32" s="26">
        <f>SUM(F12:F31)</f>
        <v>30910</v>
      </c>
      <c r="G32" s="27">
        <f>F32/F34</f>
        <v>0.86117070180815203</v>
      </c>
      <c r="H32" s="28">
        <f>D32/F32-1</f>
        <v>4.2154642510514373E-2</v>
      </c>
      <c r="I32" s="39"/>
      <c r="J32" s="26">
        <f>SUM(J12:J31)</f>
        <v>28505</v>
      </c>
      <c r="K32" s="27">
        <f>D32/J32-1</f>
        <v>0.13008244167689886</v>
      </c>
      <c r="L32" s="26"/>
      <c r="O32" s="107" t="s">
        <v>41</v>
      </c>
      <c r="P32" s="108"/>
      <c r="Q32" s="26">
        <f>SUM(Q12:Q31)</f>
        <v>172781</v>
      </c>
      <c r="R32" s="27">
        <f>Q32/Q34</f>
        <v>0.90038406019896089</v>
      </c>
      <c r="S32" s="26">
        <f>SUM(S12:S31)</f>
        <v>174466</v>
      </c>
      <c r="T32" s="27">
        <f>S32/S34</f>
        <v>0.91574549386409687</v>
      </c>
      <c r="U32" s="28">
        <f>Q32/S32-1</f>
        <v>-9.6580422546513889E-3</v>
      </c>
      <c r="V32" s="39"/>
    </row>
    <row r="33" spans="2:22" ht="14.4" customHeight="1" thickBot="1" x14ac:dyDescent="0.3">
      <c r="B33" s="107" t="s">
        <v>12</v>
      </c>
      <c r="C33" s="108"/>
      <c r="D33" s="26">
        <f>D34-SUM(D12:D31)</f>
        <v>3498</v>
      </c>
      <c r="E33" s="27">
        <f>D33/D34</f>
        <v>9.7953011677074292E-2</v>
      </c>
      <c r="F33" s="26">
        <f>F34-SUM(F12:F31)</f>
        <v>4983</v>
      </c>
      <c r="G33" s="27">
        <f>F33/F34</f>
        <v>0.138829298191848</v>
      </c>
      <c r="H33" s="28">
        <f>D33/F33-1</f>
        <v>-0.29801324503311255</v>
      </c>
      <c r="I33" s="39"/>
      <c r="J33" s="26">
        <f>J34-SUM(J12:J31)</f>
        <v>3592</v>
      </c>
      <c r="K33" s="27">
        <f>D33/J33-1</f>
        <v>-2.6169265033407552E-2</v>
      </c>
      <c r="L33" s="26"/>
      <c r="O33" s="107" t="s">
        <v>12</v>
      </c>
      <c r="P33" s="108"/>
      <c r="Q33" s="26">
        <f>Q34-SUM(Q12:Q31)</f>
        <v>19116</v>
      </c>
      <c r="R33" s="27">
        <f>Q33/Q34</f>
        <v>9.9615939801039097E-2</v>
      </c>
      <c r="S33" s="26">
        <f>S34-SUM(S12:S31)</f>
        <v>16052</v>
      </c>
      <c r="T33" s="27">
        <f>S33/S34</f>
        <v>8.4254506135903171E-2</v>
      </c>
      <c r="U33" s="28">
        <f>Q33/S33-1</f>
        <v>0.19087964116620992</v>
      </c>
      <c r="V33" s="39"/>
    </row>
    <row r="34" spans="2:22" ht="14.4" customHeight="1" thickBot="1" x14ac:dyDescent="0.3">
      <c r="B34" s="109" t="s">
        <v>34</v>
      </c>
      <c r="C34" s="110"/>
      <c r="D34" s="29">
        <v>35711</v>
      </c>
      <c r="E34" s="30">
        <v>1</v>
      </c>
      <c r="F34" s="29">
        <v>35893</v>
      </c>
      <c r="G34" s="30">
        <v>0.99083386732789136</v>
      </c>
      <c r="H34" s="31">
        <v>-5.0706265845708032E-3</v>
      </c>
      <c r="I34" s="41"/>
      <c r="J34" s="29">
        <v>32097</v>
      </c>
      <c r="K34" s="31">
        <v>0.1125961927906034</v>
      </c>
      <c r="L34" s="29"/>
      <c r="M34" s="32"/>
      <c r="N34" s="32"/>
      <c r="O34" s="109" t="s">
        <v>34</v>
      </c>
      <c r="P34" s="110"/>
      <c r="Q34" s="29">
        <v>191897</v>
      </c>
      <c r="R34" s="30">
        <v>1</v>
      </c>
      <c r="S34" s="29">
        <v>190518</v>
      </c>
      <c r="T34" s="30">
        <v>1</v>
      </c>
      <c r="U34" s="31">
        <v>7.2381612236114279E-3</v>
      </c>
      <c r="V34" s="41"/>
    </row>
    <row r="35" spans="2:22" ht="14.4" customHeight="1" x14ac:dyDescent="0.25">
      <c r="B35" s="33" t="s">
        <v>63</v>
      </c>
      <c r="O35" s="33" t="s">
        <v>63</v>
      </c>
    </row>
    <row r="36" spans="2:22" x14ac:dyDescent="0.25">
      <c r="B36" s="34" t="s">
        <v>62</v>
      </c>
      <c r="O36" s="34" t="s">
        <v>62</v>
      </c>
    </row>
    <row r="39" spans="2:22" ht="15" customHeight="1" x14ac:dyDescent="0.25">
      <c r="O39" s="116" t="s">
        <v>104</v>
      </c>
      <c r="P39" s="116"/>
      <c r="Q39" s="116"/>
      <c r="R39" s="116"/>
      <c r="S39" s="116"/>
      <c r="T39" s="116"/>
      <c r="U39" s="116"/>
      <c r="V39" s="116"/>
    </row>
    <row r="40" spans="2:22" ht="15" customHeight="1" x14ac:dyDescent="0.25">
      <c r="B40" s="84" t="s">
        <v>152</v>
      </c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32"/>
      <c r="N40" s="35"/>
      <c r="O40" s="116"/>
      <c r="P40" s="116"/>
      <c r="Q40" s="116"/>
      <c r="R40" s="116"/>
      <c r="S40" s="116"/>
      <c r="T40" s="116"/>
      <c r="U40" s="116"/>
      <c r="V40" s="116"/>
    </row>
    <row r="41" spans="2:22" x14ac:dyDescent="0.25">
      <c r="B41" s="115" t="s">
        <v>153</v>
      </c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32"/>
      <c r="N41" s="35"/>
      <c r="O41" s="115" t="s">
        <v>114</v>
      </c>
      <c r="P41" s="115"/>
      <c r="Q41" s="115"/>
      <c r="R41" s="115"/>
      <c r="S41" s="115"/>
      <c r="T41" s="115"/>
      <c r="U41" s="115"/>
      <c r="V41" s="115"/>
    </row>
    <row r="42" spans="2:22" ht="15" customHeight="1" thickBot="1" x14ac:dyDescent="0.3">
      <c r="B42" s="36"/>
      <c r="C42" s="36"/>
      <c r="D42" s="36"/>
      <c r="E42" s="36"/>
      <c r="F42" s="36"/>
      <c r="G42" s="36"/>
      <c r="H42" s="36"/>
      <c r="I42" s="36"/>
      <c r="J42" s="36"/>
      <c r="K42" s="32"/>
      <c r="L42" s="9" t="s">
        <v>4</v>
      </c>
      <c r="M42" s="32"/>
      <c r="N42" s="32"/>
      <c r="O42" s="55"/>
      <c r="P42" s="55"/>
      <c r="Q42" s="55"/>
      <c r="R42" s="55"/>
      <c r="S42" s="55"/>
      <c r="T42" s="55"/>
      <c r="U42" s="55"/>
      <c r="V42" s="9" t="s">
        <v>4</v>
      </c>
    </row>
    <row r="43" spans="2:22" ht="15" customHeight="1" x14ac:dyDescent="0.25">
      <c r="B43" s="111" t="s">
        <v>0</v>
      </c>
      <c r="C43" s="88" t="s">
        <v>40</v>
      </c>
      <c r="D43" s="85" t="s">
        <v>129</v>
      </c>
      <c r="E43" s="86"/>
      <c r="F43" s="86"/>
      <c r="G43" s="86"/>
      <c r="H43" s="86"/>
      <c r="I43" s="87"/>
      <c r="J43" s="85" t="s">
        <v>121</v>
      </c>
      <c r="K43" s="86"/>
      <c r="L43" s="87"/>
      <c r="M43" s="32"/>
      <c r="N43" s="32"/>
      <c r="O43" s="111" t="s">
        <v>0</v>
      </c>
      <c r="P43" s="88" t="s">
        <v>40</v>
      </c>
      <c r="Q43" s="85" t="s">
        <v>135</v>
      </c>
      <c r="R43" s="86"/>
      <c r="S43" s="86"/>
      <c r="T43" s="86"/>
      <c r="U43" s="86"/>
      <c r="V43" s="87"/>
    </row>
    <row r="44" spans="2:22" ht="15" customHeight="1" thickBot="1" x14ac:dyDescent="0.3">
      <c r="B44" s="112"/>
      <c r="C44" s="89"/>
      <c r="D44" s="90" t="s">
        <v>130</v>
      </c>
      <c r="E44" s="91"/>
      <c r="F44" s="91"/>
      <c r="G44" s="91"/>
      <c r="H44" s="91"/>
      <c r="I44" s="92"/>
      <c r="J44" s="90" t="s">
        <v>122</v>
      </c>
      <c r="K44" s="91"/>
      <c r="L44" s="92"/>
      <c r="M44" s="32"/>
      <c r="N44" s="32"/>
      <c r="O44" s="112"/>
      <c r="P44" s="89"/>
      <c r="Q44" s="90" t="s">
        <v>136</v>
      </c>
      <c r="R44" s="91"/>
      <c r="S44" s="91"/>
      <c r="T44" s="91"/>
      <c r="U44" s="91"/>
      <c r="V44" s="92"/>
    </row>
    <row r="45" spans="2:22" ht="15" customHeight="1" x14ac:dyDescent="0.25">
      <c r="B45" s="112"/>
      <c r="C45" s="89"/>
      <c r="D45" s="97">
        <v>2025</v>
      </c>
      <c r="E45" s="98"/>
      <c r="F45" s="97">
        <v>2024</v>
      </c>
      <c r="G45" s="98"/>
      <c r="H45" s="93" t="s">
        <v>5</v>
      </c>
      <c r="I45" s="93" t="s">
        <v>43</v>
      </c>
      <c r="J45" s="93">
        <v>2025</v>
      </c>
      <c r="K45" s="93" t="s">
        <v>131</v>
      </c>
      <c r="L45" s="95" t="s">
        <v>133</v>
      </c>
      <c r="M45" s="32"/>
      <c r="N45" s="32"/>
      <c r="O45" s="112"/>
      <c r="P45" s="89"/>
      <c r="Q45" s="97">
        <v>2024</v>
      </c>
      <c r="R45" s="98"/>
      <c r="S45" s="97">
        <v>2023</v>
      </c>
      <c r="T45" s="98"/>
      <c r="U45" s="93" t="s">
        <v>5</v>
      </c>
      <c r="V45" s="95" t="s">
        <v>58</v>
      </c>
    </row>
    <row r="46" spans="2:22" ht="15" customHeight="1" thickBot="1" x14ac:dyDescent="0.3">
      <c r="B46" s="113" t="s">
        <v>6</v>
      </c>
      <c r="C46" s="101" t="s">
        <v>40</v>
      </c>
      <c r="D46" s="99"/>
      <c r="E46" s="100"/>
      <c r="F46" s="99"/>
      <c r="G46" s="100"/>
      <c r="H46" s="94"/>
      <c r="I46" s="94"/>
      <c r="J46" s="94"/>
      <c r="K46" s="94"/>
      <c r="L46" s="96"/>
      <c r="M46" s="32"/>
      <c r="N46" s="32"/>
      <c r="O46" s="113" t="s">
        <v>6</v>
      </c>
      <c r="P46" s="101" t="s">
        <v>40</v>
      </c>
      <c r="Q46" s="99"/>
      <c r="R46" s="100"/>
      <c r="S46" s="99"/>
      <c r="T46" s="100"/>
      <c r="U46" s="94"/>
      <c r="V46" s="96"/>
    </row>
    <row r="47" spans="2:22" ht="15" customHeight="1" x14ac:dyDescent="0.25">
      <c r="B47" s="113"/>
      <c r="C47" s="101"/>
      <c r="D47" s="10" t="s">
        <v>8</v>
      </c>
      <c r="E47" s="11" t="s">
        <v>2</v>
      </c>
      <c r="F47" s="10" t="s">
        <v>8</v>
      </c>
      <c r="G47" s="11" t="s">
        <v>2</v>
      </c>
      <c r="H47" s="105" t="s">
        <v>9</v>
      </c>
      <c r="I47" s="105" t="s">
        <v>44</v>
      </c>
      <c r="J47" s="105" t="s">
        <v>8</v>
      </c>
      <c r="K47" s="105" t="s">
        <v>132</v>
      </c>
      <c r="L47" s="103" t="s">
        <v>134</v>
      </c>
      <c r="M47" s="32"/>
      <c r="N47" s="32"/>
      <c r="O47" s="113"/>
      <c r="P47" s="101"/>
      <c r="Q47" s="10" t="s">
        <v>8</v>
      </c>
      <c r="R47" s="11" t="s">
        <v>2</v>
      </c>
      <c r="S47" s="10" t="s">
        <v>8</v>
      </c>
      <c r="T47" s="11" t="s">
        <v>2</v>
      </c>
      <c r="U47" s="105" t="s">
        <v>9</v>
      </c>
      <c r="V47" s="103" t="s">
        <v>59</v>
      </c>
    </row>
    <row r="48" spans="2:22" ht="15" customHeight="1" thickBot="1" x14ac:dyDescent="0.3">
      <c r="B48" s="114"/>
      <c r="C48" s="102"/>
      <c r="D48" s="13" t="s">
        <v>10</v>
      </c>
      <c r="E48" s="14" t="s">
        <v>11</v>
      </c>
      <c r="F48" s="13" t="s">
        <v>10</v>
      </c>
      <c r="G48" s="14" t="s">
        <v>11</v>
      </c>
      <c r="H48" s="106"/>
      <c r="I48" s="106"/>
      <c r="J48" s="106" t="s">
        <v>10</v>
      </c>
      <c r="K48" s="106"/>
      <c r="L48" s="104"/>
      <c r="M48" s="32"/>
      <c r="N48" s="32"/>
      <c r="O48" s="114"/>
      <c r="P48" s="102"/>
      <c r="Q48" s="13" t="s">
        <v>10</v>
      </c>
      <c r="R48" s="14" t="s">
        <v>11</v>
      </c>
      <c r="S48" s="13" t="s">
        <v>10</v>
      </c>
      <c r="T48" s="14" t="s">
        <v>11</v>
      </c>
      <c r="U48" s="106"/>
      <c r="V48" s="104"/>
    </row>
    <row r="49" spans="2:22" ht="14.4" thickBot="1" x14ac:dyDescent="0.3">
      <c r="B49" s="16">
        <v>1</v>
      </c>
      <c r="C49" s="17" t="s">
        <v>46</v>
      </c>
      <c r="D49" s="18">
        <v>1769</v>
      </c>
      <c r="E49" s="19">
        <v>4.9536557363277424E-2</v>
      </c>
      <c r="F49" s="18">
        <v>1560</v>
      </c>
      <c r="G49" s="19">
        <v>4.3462513582035497E-2</v>
      </c>
      <c r="H49" s="20">
        <v>0.13397435897435894</v>
      </c>
      <c r="I49" s="37">
        <v>0</v>
      </c>
      <c r="J49" s="18">
        <v>1682</v>
      </c>
      <c r="K49" s="20">
        <v>5.1724137931034475E-2</v>
      </c>
      <c r="L49" s="37">
        <v>0</v>
      </c>
      <c r="M49" s="32"/>
      <c r="N49" s="32"/>
      <c r="O49" s="16">
        <v>1</v>
      </c>
      <c r="P49" s="17" t="s">
        <v>46</v>
      </c>
      <c r="Q49" s="18">
        <v>10017</v>
      </c>
      <c r="R49" s="19">
        <v>5.2199878059584051E-2</v>
      </c>
      <c r="S49" s="18">
        <v>11674</v>
      </c>
      <c r="T49" s="19">
        <v>6.1275050126497234E-2</v>
      </c>
      <c r="U49" s="20">
        <v>-0.14193935240705846</v>
      </c>
      <c r="V49" s="37">
        <v>0</v>
      </c>
    </row>
    <row r="50" spans="2:22" ht="14.4" thickBot="1" x14ac:dyDescent="0.3">
      <c r="B50" s="21">
        <v>2</v>
      </c>
      <c r="C50" s="22" t="s">
        <v>35</v>
      </c>
      <c r="D50" s="23">
        <v>1489</v>
      </c>
      <c r="E50" s="24">
        <v>4.1695836016913554E-2</v>
      </c>
      <c r="F50" s="23">
        <v>1183</v>
      </c>
      <c r="G50" s="24">
        <v>3.2959072799710248E-2</v>
      </c>
      <c r="H50" s="25">
        <v>0.25866441251056638</v>
      </c>
      <c r="I50" s="38">
        <v>0</v>
      </c>
      <c r="J50" s="23">
        <v>1481</v>
      </c>
      <c r="K50" s="25">
        <v>5.4017555705603293E-3</v>
      </c>
      <c r="L50" s="38">
        <v>0</v>
      </c>
      <c r="M50" s="32"/>
      <c r="N50" s="32"/>
      <c r="O50" s="21">
        <v>2</v>
      </c>
      <c r="P50" s="22" t="s">
        <v>35</v>
      </c>
      <c r="Q50" s="23">
        <v>8242</v>
      </c>
      <c r="R50" s="24">
        <v>4.2950124285423955E-2</v>
      </c>
      <c r="S50" s="23">
        <v>9331</v>
      </c>
      <c r="T50" s="24">
        <v>4.8976999548599083E-2</v>
      </c>
      <c r="U50" s="25">
        <v>-0.11670774836566289</v>
      </c>
      <c r="V50" s="38">
        <v>0</v>
      </c>
    </row>
    <row r="51" spans="2:22" ht="14.4" thickBot="1" x14ac:dyDescent="0.3">
      <c r="B51" s="16">
        <v>3</v>
      </c>
      <c r="C51" s="17" t="s">
        <v>124</v>
      </c>
      <c r="D51" s="18">
        <v>748</v>
      </c>
      <c r="E51" s="19">
        <v>2.0945927025286325E-2</v>
      </c>
      <c r="F51" s="18">
        <v>141</v>
      </c>
      <c r="G51" s="19">
        <v>3.9283425737609004E-3</v>
      </c>
      <c r="H51" s="20">
        <v>4.3049645390070923</v>
      </c>
      <c r="I51" s="37">
        <v>75</v>
      </c>
      <c r="J51" s="18">
        <v>258</v>
      </c>
      <c r="K51" s="20">
        <v>1.8992248062015502</v>
      </c>
      <c r="L51" s="37">
        <v>31</v>
      </c>
      <c r="M51" s="32"/>
      <c r="N51" s="32"/>
      <c r="O51" s="16">
        <v>3</v>
      </c>
      <c r="P51" s="17" t="s">
        <v>76</v>
      </c>
      <c r="Q51" s="18">
        <v>4007</v>
      </c>
      <c r="R51" s="19">
        <v>2.0880993449610988E-2</v>
      </c>
      <c r="S51" s="18">
        <v>2903</v>
      </c>
      <c r="T51" s="19">
        <v>1.5237405389517001E-2</v>
      </c>
      <c r="U51" s="20">
        <v>0.38029624526352057</v>
      </c>
      <c r="V51" s="37">
        <v>7</v>
      </c>
    </row>
    <row r="52" spans="2:22" ht="14.4" thickBot="1" x14ac:dyDescent="0.3">
      <c r="B52" s="21">
        <v>4</v>
      </c>
      <c r="C52" s="22" t="s">
        <v>47</v>
      </c>
      <c r="D52" s="23">
        <v>716</v>
      </c>
      <c r="E52" s="24">
        <v>2.0049844585701884E-2</v>
      </c>
      <c r="F52" s="23">
        <v>789</v>
      </c>
      <c r="G52" s="24">
        <v>2.1982002061683336E-2</v>
      </c>
      <c r="H52" s="25">
        <v>-9.2522179974651508E-2</v>
      </c>
      <c r="I52" s="38">
        <v>0</v>
      </c>
      <c r="J52" s="23">
        <v>506</v>
      </c>
      <c r="K52" s="25">
        <v>0.41501976284584985</v>
      </c>
      <c r="L52" s="38">
        <v>5</v>
      </c>
      <c r="M52" s="32"/>
      <c r="N52" s="32"/>
      <c r="O52" s="21">
        <v>4</v>
      </c>
      <c r="P52" s="22" t="s">
        <v>48</v>
      </c>
      <c r="Q52" s="23">
        <v>3854</v>
      </c>
      <c r="R52" s="24">
        <v>2.0083690729922825E-2</v>
      </c>
      <c r="S52" s="23">
        <v>3539</v>
      </c>
      <c r="T52" s="24">
        <v>1.8575672639855552E-2</v>
      </c>
      <c r="U52" s="25">
        <v>8.9008194405199248E-2</v>
      </c>
      <c r="V52" s="38">
        <v>2</v>
      </c>
    </row>
    <row r="53" spans="2:22" ht="14.4" thickBot="1" x14ac:dyDescent="0.3">
      <c r="B53" s="16">
        <v>5</v>
      </c>
      <c r="C53" s="17" t="s">
        <v>38</v>
      </c>
      <c r="D53" s="18">
        <v>637</v>
      </c>
      <c r="E53" s="19">
        <v>1.7837641062977794E-2</v>
      </c>
      <c r="F53" s="18">
        <v>810</v>
      </c>
      <c r="G53" s="19">
        <v>2.2567074359903044E-2</v>
      </c>
      <c r="H53" s="20">
        <v>-0.21358024691358024</v>
      </c>
      <c r="I53" s="37">
        <v>-2</v>
      </c>
      <c r="J53" s="18">
        <v>540</v>
      </c>
      <c r="K53" s="20">
        <v>0.17962962962962958</v>
      </c>
      <c r="L53" s="37">
        <v>1</v>
      </c>
      <c r="M53" s="32"/>
      <c r="N53" s="32"/>
      <c r="O53" s="16">
        <v>5</v>
      </c>
      <c r="P53" s="17" t="s">
        <v>38</v>
      </c>
      <c r="Q53" s="18">
        <v>3824</v>
      </c>
      <c r="R53" s="19">
        <v>1.99273568633173E-2</v>
      </c>
      <c r="S53" s="18">
        <v>4492</v>
      </c>
      <c r="T53" s="19">
        <v>2.3577824667485488E-2</v>
      </c>
      <c r="U53" s="20">
        <v>-0.14870881567230632</v>
      </c>
      <c r="V53" s="37">
        <v>-1</v>
      </c>
    </row>
    <row r="54" spans="2:22" ht="14.4" thickBot="1" x14ac:dyDescent="0.3">
      <c r="B54" s="21">
        <v>6</v>
      </c>
      <c r="C54" s="22" t="s">
        <v>42</v>
      </c>
      <c r="D54" s="23">
        <v>633</v>
      </c>
      <c r="E54" s="24">
        <v>1.7725630758029739E-2</v>
      </c>
      <c r="F54" s="23">
        <v>767</v>
      </c>
      <c r="G54" s="24">
        <v>2.1369069177834116E-2</v>
      </c>
      <c r="H54" s="25">
        <v>-0.17470664928292046</v>
      </c>
      <c r="I54" s="38">
        <v>-1</v>
      </c>
      <c r="J54" s="23">
        <v>790</v>
      </c>
      <c r="K54" s="25">
        <v>-0.19873417721518982</v>
      </c>
      <c r="L54" s="38">
        <v>-3</v>
      </c>
      <c r="M54" s="32"/>
      <c r="N54" s="32"/>
      <c r="O54" s="21">
        <v>6</v>
      </c>
      <c r="P54" s="22" t="s">
        <v>42</v>
      </c>
      <c r="Q54" s="23">
        <v>3589</v>
      </c>
      <c r="R54" s="24">
        <v>1.8702741574907374E-2</v>
      </c>
      <c r="S54" s="23">
        <v>3178</v>
      </c>
      <c r="T54" s="24">
        <v>1.6680838555936973E-2</v>
      </c>
      <c r="U54" s="25">
        <v>0.12932662051604793</v>
      </c>
      <c r="V54" s="38">
        <v>2</v>
      </c>
    </row>
    <row r="55" spans="2:22" ht="14.4" thickBot="1" x14ac:dyDescent="0.3">
      <c r="B55" s="16">
        <v>7</v>
      </c>
      <c r="C55" s="17" t="s">
        <v>148</v>
      </c>
      <c r="D55" s="18">
        <v>625</v>
      </c>
      <c r="E55" s="19">
        <v>1.7501610148133628E-2</v>
      </c>
      <c r="F55" s="18">
        <v>471</v>
      </c>
      <c r="G55" s="19">
        <v>1.3122335831499177E-2</v>
      </c>
      <c r="H55" s="20">
        <v>0.3269639065817409</v>
      </c>
      <c r="I55" s="37">
        <v>10</v>
      </c>
      <c r="J55" s="18">
        <v>33</v>
      </c>
      <c r="K55" s="20">
        <v>17.939393939393938</v>
      </c>
      <c r="L55" s="37">
        <v>162</v>
      </c>
      <c r="M55" s="32"/>
      <c r="N55" s="32"/>
      <c r="O55" s="16">
        <v>7</v>
      </c>
      <c r="P55" s="17" t="s">
        <v>47</v>
      </c>
      <c r="Q55" s="18">
        <v>3359</v>
      </c>
      <c r="R55" s="19">
        <v>1.7504181930931697E-2</v>
      </c>
      <c r="S55" s="18">
        <v>4106</v>
      </c>
      <c r="T55" s="19">
        <v>2.1551769386619637E-2</v>
      </c>
      <c r="U55" s="20">
        <v>-0.18192888455918166</v>
      </c>
      <c r="V55" s="37">
        <v>-2</v>
      </c>
    </row>
    <row r="56" spans="2:22" ht="14.4" thickBot="1" x14ac:dyDescent="0.3">
      <c r="B56" s="21">
        <v>8</v>
      </c>
      <c r="C56" s="22" t="s">
        <v>76</v>
      </c>
      <c r="D56" s="23">
        <v>573</v>
      </c>
      <c r="E56" s="24">
        <v>1.6045476183808912E-2</v>
      </c>
      <c r="F56" s="23">
        <v>448</v>
      </c>
      <c r="G56" s="24">
        <v>1.248154236202045E-2</v>
      </c>
      <c r="H56" s="25">
        <v>0.27901785714285721</v>
      </c>
      <c r="I56" s="38">
        <v>11</v>
      </c>
      <c r="J56" s="23">
        <v>471</v>
      </c>
      <c r="K56" s="25">
        <v>0.21656050955414008</v>
      </c>
      <c r="L56" s="38">
        <v>3</v>
      </c>
      <c r="M56" s="32"/>
      <c r="N56" s="32"/>
      <c r="O56" s="21">
        <v>8</v>
      </c>
      <c r="P56" s="22" t="s">
        <v>74</v>
      </c>
      <c r="Q56" s="23">
        <v>3006</v>
      </c>
      <c r="R56" s="24">
        <v>1.5664653433873379E-2</v>
      </c>
      <c r="S56" s="23">
        <v>3435</v>
      </c>
      <c r="T56" s="24">
        <v>1.802979246055491E-2</v>
      </c>
      <c r="U56" s="25">
        <v>-0.12489082969432319</v>
      </c>
      <c r="V56" s="38">
        <v>-1</v>
      </c>
    </row>
    <row r="57" spans="2:22" ht="14.4" thickBot="1" x14ac:dyDescent="0.3">
      <c r="B57" s="16">
        <v>9</v>
      </c>
      <c r="C57" s="17" t="s">
        <v>36</v>
      </c>
      <c r="D57" s="18">
        <v>552</v>
      </c>
      <c r="E57" s="19">
        <v>1.545742208283162E-2</v>
      </c>
      <c r="F57" s="18">
        <v>368</v>
      </c>
      <c r="G57" s="19">
        <v>1.0252695511659655E-2</v>
      </c>
      <c r="H57" s="20">
        <v>0.5</v>
      </c>
      <c r="I57" s="37">
        <v>18</v>
      </c>
      <c r="J57" s="18">
        <v>391</v>
      </c>
      <c r="K57" s="20">
        <v>0.41176470588235303</v>
      </c>
      <c r="L57" s="37">
        <v>5</v>
      </c>
      <c r="M57" s="32"/>
      <c r="N57" s="32"/>
      <c r="O57" s="16">
        <v>9</v>
      </c>
      <c r="P57" s="17" t="s">
        <v>39</v>
      </c>
      <c r="Q57" s="18">
        <v>2961</v>
      </c>
      <c r="R57" s="19">
        <v>1.5430152633965096E-2</v>
      </c>
      <c r="S57" s="18">
        <v>2913</v>
      </c>
      <c r="T57" s="19">
        <v>1.528989386829591E-2</v>
      </c>
      <c r="U57" s="20">
        <v>1.6477857878475888E-2</v>
      </c>
      <c r="V57" s="37">
        <v>0</v>
      </c>
    </row>
    <row r="58" spans="2:22" ht="14.4" thickBot="1" x14ac:dyDescent="0.3">
      <c r="B58" s="21">
        <v>10</v>
      </c>
      <c r="C58" s="22" t="s">
        <v>82</v>
      </c>
      <c r="D58" s="23">
        <v>539</v>
      </c>
      <c r="E58" s="24">
        <v>1.5093388591750441E-2</v>
      </c>
      <c r="F58" s="23">
        <v>498</v>
      </c>
      <c r="G58" s="24">
        <v>1.3874571643495946E-2</v>
      </c>
      <c r="H58" s="25">
        <v>8.2329317269076219E-2</v>
      </c>
      <c r="I58" s="38">
        <v>3</v>
      </c>
      <c r="J58" s="23">
        <v>471</v>
      </c>
      <c r="K58" s="25">
        <v>0.14437367303609339</v>
      </c>
      <c r="L58" s="38">
        <v>1</v>
      </c>
      <c r="M58" s="32"/>
      <c r="N58" s="32"/>
      <c r="O58" s="21">
        <v>10</v>
      </c>
      <c r="P58" s="22" t="s">
        <v>82</v>
      </c>
      <c r="Q58" s="23">
        <v>2795</v>
      </c>
      <c r="R58" s="24">
        <v>1.456510523874787E-2</v>
      </c>
      <c r="S58" s="23">
        <v>2597</v>
      </c>
      <c r="T58" s="24">
        <v>1.3631257938882415E-2</v>
      </c>
      <c r="U58" s="25">
        <v>7.6241817481709662E-2</v>
      </c>
      <c r="V58" s="38">
        <v>4</v>
      </c>
    </row>
    <row r="59" spans="2:22" ht="14.4" thickBot="1" x14ac:dyDescent="0.3">
      <c r="B59" s="16">
        <v>11</v>
      </c>
      <c r="C59" s="17" t="s">
        <v>119</v>
      </c>
      <c r="D59" s="18">
        <v>528</v>
      </c>
      <c r="E59" s="19">
        <v>1.4785360253143288E-2</v>
      </c>
      <c r="F59" s="18">
        <v>410</v>
      </c>
      <c r="G59" s="19">
        <v>1.1422840108099071E-2</v>
      </c>
      <c r="H59" s="20">
        <v>0.28780487804878052</v>
      </c>
      <c r="I59" s="37">
        <v>14</v>
      </c>
      <c r="J59" s="18">
        <v>373</v>
      </c>
      <c r="K59" s="20">
        <v>0.41554959785522794</v>
      </c>
      <c r="L59" s="37">
        <v>5</v>
      </c>
      <c r="M59" s="32"/>
      <c r="N59" s="32"/>
      <c r="O59" s="16">
        <v>11</v>
      </c>
      <c r="P59" s="17" t="s">
        <v>54</v>
      </c>
      <c r="Q59" s="18">
        <v>2753</v>
      </c>
      <c r="R59" s="19">
        <v>1.4346237825500138E-2</v>
      </c>
      <c r="S59" s="18">
        <v>4721</v>
      </c>
      <c r="T59" s="19">
        <v>2.4779810831522482E-2</v>
      </c>
      <c r="U59" s="20">
        <v>-0.41686083456894729</v>
      </c>
      <c r="V59" s="37">
        <v>-8</v>
      </c>
    </row>
    <row r="60" spans="2:22" ht="14.4" thickBot="1" x14ac:dyDescent="0.3">
      <c r="B60" s="21">
        <v>12</v>
      </c>
      <c r="C60" s="22" t="s">
        <v>48</v>
      </c>
      <c r="D60" s="23">
        <v>516</v>
      </c>
      <c r="E60" s="24">
        <v>1.4449329338299123E-2</v>
      </c>
      <c r="F60" s="23">
        <v>470</v>
      </c>
      <c r="G60" s="24">
        <v>1.3094475245869668E-2</v>
      </c>
      <c r="H60" s="25">
        <v>9.7872340425531945E-2</v>
      </c>
      <c r="I60" s="38">
        <v>6</v>
      </c>
      <c r="J60" s="23">
        <v>622</v>
      </c>
      <c r="K60" s="25">
        <v>-0.17041800643086813</v>
      </c>
      <c r="L60" s="38">
        <v>-7</v>
      </c>
      <c r="M60" s="32"/>
      <c r="N60" s="32"/>
      <c r="O60" s="21">
        <v>12</v>
      </c>
      <c r="P60" s="22" t="s">
        <v>87</v>
      </c>
      <c r="Q60" s="23">
        <v>2674</v>
      </c>
      <c r="R60" s="24">
        <v>1.3934558643438929E-2</v>
      </c>
      <c r="S60" s="23">
        <v>2248</v>
      </c>
      <c r="T60" s="24">
        <v>1.1799410029498525E-2</v>
      </c>
      <c r="U60" s="25">
        <v>0.18950177935943069</v>
      </c>
      <c r="V60" s="38">
        <v>6</v>
      </c>
    </row>
    <row r="61" spans="2:22" ht="14.4" thickBot="1" x14ac:dyDescent="0.3">
      <c r="B61" s="16">
        <v>13</v>
      </c>
      <c r="C61" s="17" t="s">
        <v>39</v>
      </c>
      <c r="D61" s="18">
        <v>514</v>
      </c>
      <c r="E61" s="19">
        <v>1.4393324185825096E-2</v>
      </c>
      <c r="F61" s="18">
        <v>475</v>
      </c>
      <c r="G61" s="19">
        <v>1.3233778174017217E-2</v>
      </c>
      <c r="H61" s="20">
        <v>8.2105263157894681E-2</v>
      </c>
      <c r="I61" s="37">
        <v>3</v>
      </c>
      <c r="J61" s="18">
        <v>438</v>
      </c>
      <c r="K61" s="20">
        <v>0.17351598173515992</v>
      </c>
      <c r="L61" s="37">
        <v>0</v>
      </c>
      <c r="M61" s="32"/>
      <c r="N61" s="32"/>
      <c r="O61" s="16">
        <v>13</v>
      </c>
      <c r="P61" s="17" t="s">
        <v>81</v>
      </c>
      <c r="Q61" s="18">
        <v>2495</v>
      </c>
      <c r="R61" s="19">
        <v>1.3001766572692643E-2</v>
      </c>
      <c r="S61" s="18">
        <v>2740</v>
      </c>
      <c r="T61" s="19">
        <v>1.43818431854208E-2</v>
      </c>
      <c r="U61" s="20">
        <v>-8.9416058394160558E-2</v>
      </c>
      <c r="V61" s="37">
        <v>-1</v>
      </c>
    </row>
    <row r="62" spans="2:22" ht="14.4" thickBot="1" x14ac:dyDescent="0.3">
      <c r="B62" s="21">
        <v>14</v>
      </c>
      <c r="C62" s="22" t="s">
        <v>87</v>
      </c>
      <c r="D62" s="23">
        <v>510</v>
      </c>
      <c r="E62" s="24">
        <v>1.428131388087704E-2</v>
      </c>
      <c r="F62" s="23">
        <v>425</v>
      </c>
      <c r="G62" s="24">
        <v>1.1840748892541721E-2</v>
      </c>
      <c r="H62" s="25">
        <v>0.19999999999999996</v>
      </c>
      <c r="I62" s="38">
        <v>7</v>
      </c>
      <c r="J62" s="23">
        <v>495</v>
      </c>
      <c r="K62" s="25">
        <v>3.0303030303030276E-2</v>
      </c>
      <c r="L62" s="38">
        <v>-4</v>
      </c>
      <c r="M62" s="32"/>
      <c r="N62" s="32"/>
      <c r="O62" s="21">
        <v>14</v>
      </c>
      <c r="P62" s="22" t="s">
        <v>97</v>
      </c>
      <c r="Q62" s="23">
        <v>2467</v>
      </c>
      <c r="R62" s="24">
        <v>1.2855854963860821E-2</v>
      </c>
      <c r="S62" s="23">
        <v>1760</v>
      </c>
      <c r="T62" s="24">
        <v>9.2379722650878134E-3</v>
      </c>
      <c r="U62" s="25">
        <v>0.40170454545454537</v>
      </c>
      <c r="V62" s="38">
        <v>16</v>
      </c>
    </row>
    <row r="63" spans="2:22" ht="14.4" thickBot="1" x14ac:dyDescent="0.3">
      <c r="B63" s="16">
        <v>15</v>
      </c>
      <c r="C63" s="17" t="s">
        <v>97</v>
      </c>
      <c r="D63" s="18">
        <v>504</v>
      </c>
      <c r="E63" s="19">
        <v>1.4113298423454958E-2</v>
      </c>
      <c r="F63" s="18">
        <v>346</v>
      </c>
      <c r="G63" s="19">
        <v>9.639762627810437E-3</v>
      </c>
      <c r="H63" s="20">
        <v>0.45664739884393057</v>
      </c>
      <c r="I63" s="37">
        <v>15</v>
      </c>
      <c r="J63" s="18">
        <v>529</v>
      </c>
      <c r="K63" s="20">
        <v>-4.7258979206049156E-2</v>
      </c>
      <c r="L63" s="37">
        <v>-8</v>
      </c>
      <c r="M63" s="32"/>
      <c r="N63" s="32"/>
      <c r="O63" s="16">
        <v>15</v>
      </c>
      <c r="P63" s="17" t="s">
        <v>90</v>
      </c>
      <c r="Q63" s="18">
        <v>2457</v>
      </c>
      <c r="R63" s="19">
        <v>1.2803743674992313E-2</v>
      </c>
      <c r="S63" s="18">
        <v>1958</v>
      </c>
      <c r="T63" s="19">
        <v>1.0277244144910193E-2</v>
      </c>
      <c r="U63" s="20">
        <v>0.25485188968335026</v>
      </c>
      <c r="V63" s="37">
        <v>6</v>
      </c>
    </row>
    <row r="64" spans="2:22" ht="14.4" thickBot="1" x14ac:dyDescent="0.3">
      <c r="B64" s="21">
        <v>16</v>
      </c>
      <c r="C64" s="22" t="s">
        <v>74</v>
      </c>
      <c r="D64" s="23">
        <v>449</v>
      </c>
      <c r="E64" s="24">
        <v>1.2573156730419199E-2</v>
      </c>
      <c r="F64" s="23">
        <v>630</v>
      </c>
      <c r="G64" s="24">
        <v>1.7552168946591257E-2</v>
      </c>
      <c r="H64" s="25">
        <v>-0.28730158730158728</v>
      </c>
      <c r="I64" s="38">
        <v>-7</v>
      </c>
      <c r="J64" s="23">
        <v>756</v>
      </c>
      <c r="K64" s="25">
        <v>-0.40608465608465605</v>
      </c>
      <c r="L64" s="38">
        <v>-12</v>
      </c>
      <c r="M64" s="32"/>
      <c r="N64" s="32"/>
      <c r="O64" s="21">
        <v>16</v>
      </c>
      <c r="P64" s="22" t="s">
        <v>91</v>
      </c>
      <c r="Q64" s="23">
        <v>2451</v>
      </c>
      <c r="R64" s="24">
        <v>1.277247690167121E-2</v>
      </c>
      <c r="S64" s="23">
        <v>1824</v>
      </c>
      <c r="T64" s="24">
        <v>9.5738985292728243E-3</v>
      </c>
      <c r="U64" s="25">
        <v>0.34375</v>
      </c>
      <c r="V64" s="38">
        <v>11</v>
      </c>
    </row>
    <row r="65" spans="2:22" ht="14.4" thickBot="1" x14ac:dyDescent="0.3">
      <c r="B65" s="16">
        <v>17</v>
      </c>
      <c r="C65" s="17" t="s">
        <v>56</v>
      </c>
      <c r="D65" s="18">
        <v>447</v>
      </c>
      <c r="E65" s="19">
        <v>1.2517151577945172E-2</v>
      </c>
      <c r="F65" s="18">
        <v>197</v>
      </c>
      <c r="G65" s="19">
        <v>5.4885353690134571E-3</v>
      </c>
      <c r="H65" s="20">
        <v>1.2690355329949239</v>
      </c>
      <c r="I65" s="37">
        <v>38</v>
      </c>
      <c r="J65" s="18">
        <v>268</v>
      </c>
      <c r="K65" s="20">
        <v>0.66791044776119413</v>
      </c>
      <c r="L65" s="37">
        <v>16</v>
      </c>
      <c r="M65" s="32"/>
      <c r="N65" s="32"/>
      <c r="O65" s="16">
        <v>17</v>
      </c>
      <c r="P65" s="17" t="s">
        <v>36</v>
      </c>
      <c r="Q65" s="18">
        <v>2356</v>
      </c>
      <c r="R65" s="19">
        <v>1.2277419657420387E-2</v>
      </c>
      <c r="S65" s="18">
        <v>2035</v>
      </c>
      <c r="T65" s="19">
        <v>1.0681405431507784E-2</v>
      </c>
      <c r="U65" s="20">
        <v>0.15773955773955772</v>
      </c>
      <c r="V65" s="37">
        <v>3</v>
      </c>
    </row>
    <row r="66" spans="2:22" ht="14.4" thickBot="1" x14ac:dyDescent="0.3">
      <c r="B66" s="21">
        <v>18</v>
      </c>
      <c r="C66" s="22" t="s">
        <v>90</v>
      </c>
      <c r="D66" s="23">
        <v>433</v>
      </c>
      <c r="E66" s="24">
        <v>1.2125115510626977E-2</v>
      </c>
      <c r="F66" s="23">
        <v>349</v>
      </c>
      <c r="G66" s="24">
        <v>9.7233443846989672E-3</v>
      </c>
      <c r="H66" s="25">
        <v>0.24068767908309452</v>
      </c>
      <c r="I66" s="38">
        <v>11</v>
      </c>
      <c r="J66" s="23">
        <v>376</v>
      </c>
      <c r="K66" s="25">
        <v>0.15159574468085113</v>
      </c>
      <c r="L66" s="38">
        <v>-3</v>
      </c>
      <c r="M66" s="32"/>
      <c r="N66" s="32"/>
      <c r="O66" s="21">
        <v>18</v>
      </c>
      <c r="P66" s="22" t="s">
        <v>119</v>
      </c>
      <c r="Q66" s="23">
        <v>2296</v>
      </c>
      <c r="R66" s="24">
        <v>1.1964751924209342E-2</v>
      </c>
      <c r="S66" s="23">
        <v>1926</v>
      </c>
      <c r="T66" s="24">
        <v>1.0109281012817687E-2</v>
      </c>
      <c r="U66" s="25">
        <v>0.19210799584631366</v>
      </c>
      <c r="V66" s="38">
        <v>6</v>
      </c>
    </row>
    <row r="67" spans="2:22" ht="14.4" thickBot="1" x14ac:dyDescent="0.3">
      <c r="B67" s="16">
        <v>19</v>
      </c>
      <c r="C67" s="17" t="s">
        <v>154</v>
      </c>
      <c r="D67" s="18">
        <v>386</v>
      </c>
      <c r="E67" s="19">
        <v>1.0808994427487329E-2</v>
      </c>
      <c r="F67" s="18">
        <v>539</v>
      </c>
      <c r="G67" s="19">
        <v>1.5016855654305853E-2</v>
      </c>
      <c r="H67" s="20">
        <v>-0.28385899814471238</v>
      </c>
      <c r="I67" s="37">
        <v>-8</v>
      </c>
      <c r="J67" s="18">
        <v>256</v>
      </c>
      <c r="K67" s="20">
        <v>0.5078125</v>
      </c>
      <c r="L67" s="37">
        <v>16</v>
      </c>
      <c r="O67" s="16">
        <v>19</v>
      </c>
      <c r="P67" s="17" t="s">
        <v>84</v>
      </c>
      <c r="Q67" s="18">
        <v>2164</v>
      </c>
      <c r="R67" s="19">
        <v>1.1276882911145042E-2</v>
      </c>
      <c r="S67" s="18">
        <v>1939</v>
      </c>
      <c r="T67" s="19">
        <v>1.0177516035230268E-2</v>
      </c>
      <c r="U67" s="20">
        <v>0.11603919546157804</v>
      </c>
      <c r="V67" s="37">
        <v>4</v>
      </c>
    </row>
    <row r="68" spans="2:22" ht="14.4" thickBot="1" x14ac:dyDescent="0.3">
      <c r="B68" s="21">
        <v>20</v>
      </c>
      <c r="C68" s="22" t="s">
        <v>155</v>
      </c>
      <c r="D68" s="23">
        <v>383</v>
      </c>
      <c r="E68" s="24">
        <v>1.0724986698776287E-2</v>
      </c>
      <c r="F68" s="23">
        <v>552</v>
      </c>
      <c r="G68" s="24">
        <v>1.5379043267489482E-2</v>
      </c>
      <c r="H68" s="25">
        <v>-0.3061594202898551</v>
      </c>
      <c r="I68" s="38">
        <v>-10</v>
      </c>
      <c r="J68" s="23">
        <v>243</v>
      </c>
      <c r="K68" s="25">
        <v>0.5761316872427984</v>
      </c>
      <c r="L68" s="38">
        <v>20</v>
      </c>
      <c r="O68" s="21">
        <v>20</v>
      </c>
      <c r="P68" s="22" t="s">
        <v>103</v>
      </c>
      <c r="Q68" s="23">
        <v>2126</v>
      </c>
      <c r="R68" s="24">
        <v>1.1078860013444712E-2</v>
      </c>
      <c r="S68" s="23">
        <v>1605</v>
      </c>
      <c r="T68" s="24">
        <v>8.4244008440147386E-3</v>
      </c>
      <c r="U68" s="25">
        <v>0.3246105919003115</v>
      </c>
      <c r="V68" s="38">
        <v>13</v>
      </c>
    </row>
    <row r="69" spans="2:22" ht="14.4" thickBot="1" x14ac:dyDescent="0.3">
      <c r="B69" s="107" t="s">
        <v>41</v>
      </c>
      <c r="C69" s="108"/>
      <c r="D69" s="26">
        <f>SUM(D49:D68)</f>
        <v>12951</v>
      </c>
      <c r="E69" s="27">
        <f>D69/D71</f>
        <v>0.36266136484556577</v>
      </c>
      <c r="F69" s="26">
        <f>SUM(F49:F68)</f>
        <v>11428</v>
      </c>
      <c r="G69" s="27">
        <f>F69/F71</f>
        <v>0.31839077257403953</v>
      </c>
      <c r="H69" s="28">
        <f>D69/F69-1</f>
        <v>0.13326916345817286</v>
      </c>
      <c r="I69" s="39"/>
      <c r="J69" s="26">
        <f>SUM(J49:J68)</f>
        <v>10979</v>
      </c>
      <c r="K69" s="27">
        <f>D69/J69-1</f>
        <v>0.17961562983878321</v>
      </c>
      <c r="L69" s="26"/>
      <c r="O69" s="107" t="s">
        <v>41</v>
      </c>
      <c r="P69" s="108"/>
      <c r="Q69" s="26">
        <f>SUM(Q49:Q68)</f>
        <v>69893</v>
      </c>
      <c r="R69" s="27">
        <f>Q69/Q71</f>
        <v>0.36422143128866008</v>
      </c>
      <c r="S69" s="26">
        <f>SUM(S49:S68)</f>
        <v>70924</v>
      </c>
      <c r="T69" s="27">
        <f>S69/S71</f>
        <v>0.37226928689152733</v>
      </c>
      <c r="U69" s="28">
        <f>Q69/S69-1</f>
        <v>-1.453668715808476E-2</v>
      </c>
      <c r="V69" s="39"/>
    </row>
    <row r="70" spans="2:22" ht="14.4" thickBot="1" x14ac:dyDescent="0.3">
      <c r="B70" s="107" t="s">
        <v>12</v>
      </c>
      <c r="C70" s="108"/>
      <c r="D70" s="26">
        <f>D71-SUM(D49:D68)</f>
        <v>22760</v>
      </c>
      <c r="E70" s="27">
        <f>D70/D71</f>
        <v>0.63733863515443423</v>
      </c>
      <c r="F70" s="26">
        <f>F71-SUM(F49:F68)</f>
        <v>24465</v>
      </c>
      <c r="G70" s="27">
        <f>F70/F71</f>
        <v>0.68160922742596053</v>
      </c>
      <c r="H70" s="28">
        <f>D70/F70-1</f>
        <v>-6.9691395871653405E-2</v>
      </c>
      <c r="I70" s="39"/>
      <c r="J70" s="26">
        <f>J71-SUM(J49:J68)</f>
        <v>21118</v>
      </c>
      <c r="K70" s="27">
        <f>D70/J70-1</f>
        <v>7.7753575149161813E-2</v>
      </c>
      <c r="L70" s="56"/>
      <c r="O70" s="107" t="s">
        <v>12</v>
      </c>
      <c r="P70" s="108"/>
      <c r="Q70" s="26">
        <f>Q71-SUM(Q49:Q68)</f>
        <v>122004</v>
      </c>
      <c r="R70" s="27">
        <f>Q70/Q71</f>
        <v>0.63577856871133998</v>
      </c>
      <c r="S70" s="26">
        <f>S71-SUM(S49:S68)</f>
        <v>119594</v>
      </c>
      <c r="T70" s="27">
        <f>S70/S71</f>
        <v>0.62773071310847273</v>
      </c>
      <c r="U70" s="28">
        <f>Q70/S70-1</f>
        <v>2.0151512617689882E-2</v>
      </c>
      <c r="V70" s="39"/>
    </row>
    <row r="71" spans="2:22" ht="14.4" thickBot="1" x14ac:dyDescent="0.3">
      <c r="B71" s="109" t="s">
        <v>34</v>
      </c>
      <c r="C71" s="110"/>
      <c r="D71" s="29">
        <v>35711</v>
      </c>
      <c r="E71" s="30">
        <v>1</v>
      </c>
      <c r="F71" s="29">
        <v>35893</v>
      </c>
      <c r="G71" s="30">
        <v>1</v>
      </c>
      <c r="H71" s="31">
        <v>-5.0706265845708032E-3</v>
      </c>
      <c r="I71" s="41"/>
      <c r="J71" s="29">
        <v>32097</v>
      </c>
      <c r="K71" s="31">
        <v>0.1125961927906034</v>
      </c>
      <c r="L71" s="29"/>
      <c r="M71" s="32"/>
      <c r="O71" s="109" t="s">
        <v>34</v>
      </c>
      <c r="P71" s="110"/>
      <c r="Q71" s="29">
        <v>191897</v>
      </c>
      <c r="R71" s="30">
        <v>1</v>
      </c>
      <c r="S71" s="29">
        <v>190518</v>
      </c>
      <c r="T71" s="30">
        <v>1</v>
      </c>
      <c r="U71" s="31">
        <v>7.2381612236114279E-3</v>
      </c>
      <c r="V71" s="41"/>
    </row>
    <row r="72" spans="2:22" x14ac:dyDescent="0.25">
      <c r="B72" s="33" t="s">
        <v>63</v>
      </c>
      <c r="O72" s="33" t="s">
        <v>63</v>
      </c>
    </row>
    <row r="73" spans="2:22" x14ac:dyDescent="0.25">
      <c r="B73" s="34" t="s">
        <v>62</v>
      </c>
      <c r="O73" s="34" t="s">
        <v>62</v>
      </c>
    </row>
  </sheetData>
  <mergeCells count="84">
    <mergeCell ref="O70:P70"/>
    <mergeCell ref="O71:P71"/>
    <mergeCell ref="V45:V46"/>
    <mergeCell ref="O46:O48"/>
    <mergeCell ref="P46:P48"/>
    <mergeCell ref="U47:U48"/>
    <mergeCell ref="V47:V48"/>
    <mergeCell ref="O69:P69"/>
    <mergeCell ref="O43:O45"/>
    <mergeCell ref="P43:P45"/>
    <mergeCell ref="Q43:V43"/>
    <mergeCell ref="Q44:V44"/>
    <mergeCell ref="Q45:R46"/>
    <mergeCell ref="S45:T46"/>
    <mergeCell ref="U45:U46"/>
    <mergeCell ref="O32:P32"/>
    <mergeCell ref="O33:P33"/>
    <mergeCell ref="O34:P34"/>
    <mergeCell ref="O39:V40"/>
    <mergeCell ref="O41:V41"/>
    <mergeCell ref="D43:I43"/>
    <mergeCell ref="D44:I44"/>
    <mergeCell ref="O2:V3"/>
    <mergeCell ref="O4:V4"/>
    <mergeCell ref="O6:O8"/>
    <mergeCell ref="P6:P8"/>
    <mergeCell ref="Q6:V6"/>
    <mergeCell ref="Q7:V7"/>
    <mergeCell ref="Q8:R9"/>
    <mergeCell ref="S8:T9"/>
    <mergeCell ref="U8:U9"/>
    <mergeCell ref="V8:V9"/>
    <mergeCell ref="O9:O11"/>
    <mergeCell ref="P9:P11"/>
    <mergeCell ref="U10:U11"/>
    <mergeCell ref="V10:V11"/>
    <mergeCell ref="B71:C71"/>
    <mergeCell ref="B69:C69"/>
    <mergeCell ref="B70:C70"/>
    <mergeCell ref="B32:C32"/>
    <mergeCell ref="B33:C33"/>
    <mergeCell ref="B34:C34"/>
    <mergeCell ref="B46:B48"/>
    <mergeCell ref="C43:C45"/>
    <mergeCell ref="B40:L40"/>
    <mergeCell ref="B41:L41"/>
    <mergeCell ref="B43:B45"/>
    <mergeCell ref="L45:L46"/>
    <mergeCell ref="J44:L44"/>
    <mergeCell ref="I47:I48"/>
    <mergeCell ref="I45:I46"/>
    <mergeCell ref="J43:L43"/>
    <mergeCell ref="J7:L7"/>
    <mergeCell ref="B9:B11"/>
    <mergeCell ref="D45:E46"/>
    <mergeCell ref="C46:C48"/>
    <mergeCell ref="H47:H48"/>
    <mergeCell ref="F45:G46"/>
    <mergeCell ref="H45:H46"/>
    <mergeCell ref="L10:L11"/>
    <mergeCell ref="J45:J46"/>
    <mergeCell ref="K45:K46"/>
    <mergeCell ref="J10:J11"/>
    <mergeCell ref="K47:K48"/>
    <mergeCell ref="L47:L48"/>
    <mergeCell ref="K10:K11"/>
    <mergeCell ref="J47:J48"/>
    <mergeCell ref="I10:I11"/>
    <mergeCell ref="C9:C11"/>
    <mergeCell ref="H10:H11"/>
    <mergeCell ref="B3:L3"/>
    <mergeCell ref="B4:L4"/>
    <mergeCell ref="B6:B8"/>
    <mergeCell ref="C6:C8"/>
    <mergeCell ref="J6:L6"/>
    <mergeCell ref="D8:E9"/>
    <mergeCell ref="F8:G9"/>
    <mergeCell ref="H8:H9"/>
    <mergeCell ref="J8:J9"/>
    <mergeCell ref="D6:I6"/>
    <mergeCell ref="K8:K9"/>
    <mergeCell ref="L8:L9"/>
    <mergeCell ref="D7:I7"/>
    <mergeCell ref="I8:I9"/>
  </mergeCells>
  <conditionalFormatting sqref="D12:H31">
    <cfRule type="cellIs" dxfId="51" priority="37" operator="equal">
      <formula>0</formula>
    </cfRule>
  </conditionalFormatting>
  <conditionalFormatting sqref="D49:H68">
    <cfRule type="cellIs" dxfId="50" priority="23" operator="equal">
      <formula>0</formula>
    </cfRule>
  </conditionalFormatting>
  <conditionalFormatting sqref="H12:H33">
    <cfRule type="cellIs" dxfId="49" priority="39" operator="lessThan">
      <formula>0</formula>
    </cfRule>
  </conditionalFormatting>
  <conditionalFormatting sqref="H49:H70">
    <cfRule type="cellIs" dxfId="48" priority="25" operator="lessThan">
      <formula>0</formula>
    </cfRule>
  </conditionalFormatting>
  <conditionalFormatting sqref="I12:I31">
    <cfRule type="cellIs" dxfId="47" priority="42" operator="lessThan">
      <formula>0</formula>
    </cfRule>
    <cfRule type="cellIs" dxfId="46" priority="43" operator="equal">
      <formula>0</formula>
    </cfRule>
    <cfRule type="cellIs" dxfId="45" priority="44" operator="greaterThan">
      <formula>0</formula>
    </cfRule>
  </conditionalFormatting>
  <conditionalFormatting sqref="I49:I68">
    <cfRule type="cellIs" dxfId="44" priority="28" operator="lessThan">
      <formula>0</formula>
    </cfRule>
    <cfRule type="cellIs" dxfId="43" priority="29" operator="equal">
      <formula>0</formula>
    </cfRule>
    <cfRule type="cellIs" dxfId="42" priority="30" operator="greaterThan">
      <formula>0</formula>
    </cfRule>
  </conditionalFormatting>
  <conditionalFormatting sqref="J12:K31">
    <cfRule type="cellIs" dxfId="41" priority="34" operator="equal">
      <formula>0</formula>
    </cfRule>
  </conditionalFormatting>
  <conditionalFormatting sqref="J49:K68">
    <cfRule type="cellIs" dxfId="40" priority="20" operator="equal">
      <formula>0</formula>
    </cfRule>
  </conditionalFormatting>
  <conditionalFormatting sqref="K12:L31">
    <cfRule type="cellIs" dxfId="39" priority="31" operator="lessThan">
      <formula>0</formula>
    </cfRule>
  </conditionalFormatting>
  <conditionalFormatting sqref="K49:L68">
    <cfRule type="cellIs" dxfId="38" priority="17" operator="lessThan">
      <formula>0</formula>
    </cfRule>
  </conditionalFormatting>
  <conditionalFormatting sqref="L12:L31">
    <cfRule type="cellIs" dxfId="37" priority="32" operator="equal">
      <formula>0</formula>
    </cfRule>
    <cfRule type="cellIs" dxfId="36" priority="33" operator="greaterThan">
      <formula>0</formula>
    </cfRule>
  </conditionalFormatting>
  <conditionalFormatting sqref="L49:L68">
    <cfRule type="cellIs" dxfId="35" priority="18" operator="equal">
      <formula>0</formula>
    </cfRule>
    <cfRule type="cellIs" dxfId="34" priority="19" operator="greaterThan">
      <formula>0</formula>
    </cfRule>
  </conditionalFormatting>
  <conditionalFormatting sqref="Q12:U31">
    <cfRule type="cellIs" dxfId="33" priority="9" operator="equal">
      <formula>0</formula>
    </cfRule>
  </conditionalFormatting>
  <conditionalFormatting sqref="Q49:U68">
    <cfRule type="cellIs" dxfId="32" priority="1" operator="equal">
      <formula>0</formula>
    </cfRule>
  </conditionalFormatting>
  <conditionalFormatting sqref="U12:U33">
    <cfRule type="cellIs" dxfId="31" priority="11" operator="lessThan">
      <formula>0</formula>
    </cfRule>
  </conditionalFormatting>
  <conditionalFormatting sqref="U49:U70">
    <cfRule type="cellIs" dxfId="30" priority="3" operator="lessThan">
      <formula>0</formula>
    </cfRule>
  </conditionalFormatting>
  <conditionalFormatting sqref="V12:V31">
    <cfRule type="cellIs" dxfId="29" priority="14" operator="lessThan">
      <formula>0</formula>
    </cfRule>
    <cfRule type="cellIs" dxfId="28" priority="15" operator="equal">
      <formula>0</formula>
    </cfRule>
    <cfRule type="cellIs" dxfId="27" priority="16" operator="greaterThan">
      <formula>0</formula>
    </cfRule>
  </conditionalFormatting>
  <conditionalFormatting sqref="V49:V68">
    <cfRule type="cellIs" dxfId="26" priority="6" operator="lessThan">
      <formula>0</formula>
    </cfRule>
    <cfRule type="cellIs" dxfId="25" priority="7" operator="equal">
      <formula>0</formula>
    </cfRule>
    <cfRule type="cellIs" dxfId="24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V66"/>
  <sheetViews>
    <sheetView showGridLines="0" workbookViewId="0">
      <selection activeCell="Q5" sqref="Q5:V6"/>
    </sheetView>
  </sheetViews>
  <sheetFormatPr defaultColWidth="9.109375" defaultRowHeight="13.8" x14ac:dyDescent="0.25"/>
  <cols>
    <col min="1" max="1" width="2" style="4" customWidth="1"/>
    <col min="2" max="2" width="8.109375" style="4" customWidth="1"/>
    <col min="3" max="3" width="19.109375" style="4" customWidth="1"/>
    <col min="4" max="12" width="10.109375" style="4" customWidth="1"/>
    <col min="13" max="14" width="4.44140625" style="4" customWidth="1"/>
    <col min="15" max="15" width="11.5546875" style="4" customWidth="1"/>
    <col min="16" max="16" width="19.109375" style="4" customWidth="1"/>
    <col min="17" max="17" width="10.44140625" style="4" customWidth="1"/>
    <col min="18" max="22" width="10.5546875" style="4" customWidth="1"/>
    <col min="23" max="23" width="11.6640625" style="4" customWidth="1"/>
    <col min="24" max="16384" width="9.109375" style="4"/>
  </cols>
  <sheetData>
    <row r="1" spans="2:22" x14ac:dyDescent="0.25">
      <c r="B1" s="4" t="s">
        <v>3</v>
      </c>
      <c r="D1" s="2"/>
      <c r="O1" s="42"/>
      <c r="V1" s="60">
        <v>45841</v>
      </c>
    </row>
    <row r="2" spans="2:22" ht="14.4" customHeight="1" x14ac:dyDescent="0.3">
      <c r="B2" s="84" t="s">
        <v>127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/>
      <c r="N2" s="35"/>
      <c r="O2" s="84" t="s">
        <v>109</v>
      </c>
      <c r="P2" s="84"/>
      <c r="Q2" s="84"/>
      <c r="R2" s="84"/>
      <c r="S2" s="84"/>
      <c r="T2" s="84"/>
      <c r="U2" s="84"/>
      <c r="V2" s="84"/>
    </row>
    <row r="3" spans="2:22" ht="14.4" customHeight="1" x14ac:dyDescent="0.3">
      <c r="B3" s="115" t="s">
        <v>128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/>
      <c r="N3" s="35"/>
      <c r="O3" s="115" t="s">
        <v>116</v>
      </c>
      <c r="P3" s="115"/>
      <c r="Q3" s="115"/>
      <c r="R3" s="115"/>
      <c r="S3" s="115"/>
      <c r="T3" s="115"/>
      <c r="U3" s="115"/>
      <c r="V3" s="115"/>
    </row>
    <row r="4" spans="2:22" ht="14.4" customHeight="1" thickBot="1" x14ac:dyDescent="0.35">
      <c r="B4" s="36"/>
      <c r="C4" s="36"/>
      <c r="D4" s="36"/>
      <c r="E4" s="36"/>
      <c r="F4" s="36"/>
      <c r="G4" s="36"/>
      <c r="H4" s="36"/>
      <c r="I4" s="36"/>
      <c r="J4" s="36"/>
      <c r="K4" s="32"/>
      <c r="L4" s="9" t="s">
        <v>4</v>
      </c>
      <c r="M4"/>
      <c r="O4" s="36"/>
      <c r="P4" s="36"/>
      <c r="Q4" s="36"/>
      <c r="R4" s="36"/>
      <c r="S4" s="36"/>
      <c r="T4" s="36"/>
      <c r="U4" s="32"/>
      <c r="V4" s="9" t="s">
        <v>4</v>
      </c>
    </row>
    <row r="5" spans="2:22" ht="14.4" customHeight="1" x14ac:dyDescent="0.3">
      <c r="B5" s="88" t="s">
        <v>0</v>
      </c>
      <c r="C5" s="88" t="s">
        <v>1</v>
      </c>
      <c r="D5" s="85" t="s">
        <v>129</v>
      </c>
      <c r="E5" s="86"/>
      <c r="F5" s="86"/>
      <c r="G5" s="86"/>
      <c r="H5" s="86"/>
      <c r="I5" s="87"/>
      <c r="J5" s="85" t="s">
        <v>121</v>
      </c>
      <c r="K5" s="86"/>
      <c r="L5" s="87"/>
      <c r="M5"/>
      <c r="O5" s="88" t="s">
        <v>0</v>
      </c>
      <c r="P5" s="88" t="s">
        <v>1</v>
      </c>
      <c r="Q5" s="85" t="s">
        <v>135</v>
      </c>
      <c r="R5" s="86"/>
      <c r="S5" s="86"/>
      <c r="T5" s="86"/>
      <c r="U5" s="86"/>
      <c r="V5" s="87"/>
    </row>
    <row r="6" spans="2:22" ht="14.4" customHeight="1" thickBot="1" x14ac:dyDescent="0.35">
      <c r="B6" s="89"/>
      <c r="C6" s="89"/>
      <c r="D6" s="90" t="s">
        <v>130</v>
      </c>
      <c r="E6" s="91"/>
      <c r="F6" s="91"/>
      <c r="G6" s="91"/>
      <c r="H6" s="91"/>
      <c r="I6" s="92"/>
      <c r="J6" s="90" t="s">
        <v>122</v>
      </c>
      <c r="K6" s="91"/>
      <c r="L6" s="92"/>
      <c r="M6"/>
      <c r="O6" s="89"/>
      <c r="P6" s="89"/>
      <c r="Q6" s="90" t="s">
        <v>136</v>
      </c>
      <c r="R6" s="91"/>
      <c r="S6" s="91"/>
      <c r="T6" s="91"/>
      <c r="U6" s="91"/>
      <c r="V6" s="92"/>
    </row>
    <row r="7" spans="2:22" ht="14.4" customHeight="1" x14ac:dyDescent="0.3">
      <c r="B7" s="89"/>
      <c r="C7" s="89"/>
      <c r="D7" s="97">
        <v>2025</v>
      </c>
      <c r="E7" s="98"/>
      <c r="F7" s="97">
        <v>2024</v>
      </c>
      <c r="G7" s="98"/>
      <c r="H7" s="93" t="s">
        <v>5</v>
      </c>
      <c r="I7" s="93" t="s">
        <v>43</v>
      </c>
      <c r="J7" s="93">
        <v>2025</v>
      </c>
      <c r="K7" s="93" t="s">
        <v>131</v>
      </c>
      <c r="L7" s="95" t="s">
        <v>133</v>
      </c>
      <c r="M7"/>
      <c r="O7" s="89"/>
      <c r="P7" s="89"/>
      <c r="Q7" s="97">
        <v>2025</v>
      </c>
      <c r="R7" s="98"/>
      <c r="S7" s="97">
        <v>2024</v>
      </c>
      <c r="T7" s="98"/>
      <c r="U7" s="93" t="s">
        <v>5</v>
      </c>
      <c r="V7" s="93" t="s">
        <v>58</v>
      </c>
    </row>
    <row r="8" spans="2:22" ht="14.4" customHeight="1" thickBot="1" x14ac:dyDescent="0.35">
      <c r="B8" s="101" t="s">
        <v>6</v>
      </c>
      <c r="C8" s="101" t="s">
        <v>7</v>
      </c>
      <c r="D8" s="99"/>
      <c r="E8" s="100"/>
      <c r="F8" s="99"/>
      <c r="G8" s="100"/>
      <c r="H8" s="94"/>
      <c r="I8" s="94"/>
      <c r="J8" s="94"/>
      <c r="K8" s="94"/>
      <c r="L8" s="96"/>
      <c r="M8"/>
      <c r="O8" s="101" t="s">
        <v>6</v>
      </c>
      <c r="P8" s="101" t="s">
        <v>7</v>
      </c>
      <c r="Q8" s="99"/>
      <c r="R8" s="100"/>
      <c r="S8" s="99"/>
      <c r="T8" s="100"/>
      <c r="U8" s="94"/>
      <c r="V8" s="94"/>
    </row>
    <row r="9" spans="2:22" ht="14.4" customHeight="1" x14ac:dyDescent="0.3">
      <c r="B9" s="101"/>
      <c r="C9" s="101"/>
      <c r="D9" s="10" t="s">
        <v>8</v>
      </c>
      <c r="E9" s="11" t="s">
        <v>2</v>
      </c>
      <c r="F9" s="10" t="s">
        <v>8</v>
      </c>
      <c r="G9" s="11" t="s">
        <v>2</v>
      </c>
      <c r="H9" s="105" t="s">
        <v>9</v>
      </c>
      <c r="I9" s="105" t="s">
        <v>44</v>
      </c>
      <c r="J9" s="105" t="s">
        <v>8</v>
      </c>
      <c r="K9" s="105" t="s">
        <v>132</v>
      </c>
      <c r="L9" s="103" t="s">
        <v>134</v>
      </c>
      <c r="M9"/>
      <c r="O9" s="101"/>
      <c r="P9" s="101"/>
      <c r="Q9" s="10" t="s">
        <v>8</v>
      </c>
      <c r="R9" s="11" t="s">
        <v>2</v>
      </c>
      <c r="S9" s="10" t="s">
        <v>8</v>
      </c>
      <c r="T9" s="11" t="s">
        <v>2</v>
      </c>
      <c r="U9" s="105" t="s">
        <v>9</v>
      </c>
      <c r="V9" s="105" t="s">
        <v>59</v>
      </c>
    </row>
    <row r="10" spans="2:22" ht="14.4" customHeight="1" thickBot="1" x14ac:dyDescent="0.35">
      <c r="B10" s="102"/>
      <c r="C10" s="102"/>
      <c r="D10" s="13" t="s">
        <v>10</v>
      </c>
      <c r="E10" s="14" t="s">
        <v>11</v>
      </c>
      <c r="F10" s="13" t="s">
        <v>10</v>
      </c>
      <c r="G10" s="14" t="s">
        <v>11</v>
      </c>
      <c r="H10" s="106"/>
      <c r="I10" s="106"/>
      <c r="J10" s="106" t="s">
        <v>10</v>
      </c>
      <c r="K10" s="106"/>
      <c r="L10" s="104"/>
      <c r="M10"/>
      <c r="O10" s="102"/>
      <c r="P10" s="102"/>
      <c r="Q10" s="13" t="s">
        <v>10</v>
      </c>
      <c r="R10" s="14" t="s">
        <v>11</v>
      </c>
      <c r="S10" s="13" t="s">
        <v>10</v>
      </c>
      <c r="T10" s="14" t="s">
        <v>11</v>
      </c>
      <c r="U10" s="106"/>
      <c r="V10" s="106"/>
    </row>
    <row r="11" spans="2:22" ht="14.4" customHeight="1" thickBot="1" x14ac:dyDescent="0.35">
      <c r="B11" s="16">
        <v>1</v>
      </c>
      <c r="C11" s="17" t="s">
        <v>21</v>
      </c>
      <c r="D11" s="18">
        <v>966</v>
      </c>
      <c r="E11" s="19">
        <v>0.16238023197175996</v>
      </c>
      <c r="F11" s="18">
        <v>893</v>
      </c>
      <c r="G11" s="19">
        <v>0.13270916926735027</v>
      </c>
      <c r="H11" s="20">
        <v>8.1746920492721253E-2</v>
      </c>
      <c r="I11" s="37">
        <v>1</v>
      </c>
      <c r="J11" s="18">
        <v>972</v>
      </c>
      <c r="K11" s="20">
        <v>-6.1728395061728669E-3</v>
      </c>
      <c r="L11" s="37">
        <v>1</v>
      </c>
      <c r="M11"/>
      <c r="O11" s="16">
        <v>1</v>
      </c>
      <c r="P11" s="17" t="s">
        <v>19</v>
      </c>
      <c r="Q11" s="18">
        <v>5557</v>
      </c>
      <c r="R11" s="19">
        <v>0.16804257764069067</v>
      </c>
      <c r="S11" s="18">
        <v>3597</v>
      </c>
      <c r="T11" s="19">
        <v>0.10938450310181243</v>
      </c>
      <c r="U11" s="20">
        <v>0.54489852654990267</v>
      </c>
      <c r="V11" s="37">
        <v>3</v>
      </c>
    </row>
    <row r="12" spans="2:22" ht="14.4" customHeight="1" thickBot="1" x14ac:dyDescent="0.35">
      <c r="B12" s="21">
        <v>2</v>
      </c>
      <c r="C12" s="22" t="s">
        <v>24</v>
      </c>
      <c r="D12" s="23">
        <v>879</v>
      </c>
      <c r="E12" s="24">
        <v>0.14775592536560767</v>
      </c>
      <c r="F12" s="23">
        <v>1754</v>
      </c>
      <c r="G12" s="24">
        <v>0.26066280279387727</v>
      </c>
      <c r="H12" s="25">
        <v>-0.4988597491448119</v>
      </c>
      <c r="I12" s="38">
        <v>-1</v>
      </c>
      <c r="J12" s="23">
        <v>760</v>
      </c>
      <c r="K12" s="25">
        <v>0.15657894736842115</v>
      </c>
      <c r="L12" s="38">
        <v>1</v>
      </c>
      <c r="M12"/>
      <c r="O12" s="21">
        <v>2</v>
      </c>
      <c r="P12" s="22" t="s">
        <v>21</v>
      </c>
      <c r="Q12" s="23">
        <v>5535</v>
      </c>
      <c r="R12" s="24">
        <v>0.16737730200489884</v>
      </c>
      <c r="S12" s="23">
        <v>4494</v>
      </c>
      <c r="T12" s="24">
        <v>0.13666220654421604</v>
      </c>
      <c r="U12" s="25">
        <v>0.23164218958611471</v>
      </c>
      <c r="V12" s="38">
        <v>0</v>
      </c>
    </row>
    <row r="13" spans="2:22" ht="14.4" customHeight="1" thickBot="1" x14ac:dyDescent="0.35">
      <c r="B13" s="16">
        <v>3</v>
      </c>
      <c r="C13" s="17" t="s">
        <v>19</v>
      </c>
      <c r="D13" s="18">
        <v>854</v>
      </c>
      <c r="E13" s="19">
        <v>0.14355353840981677</v>
      </c>
      <c r="F13" s="18">
        <v>614</v>
      </c>
      <c r="G13" s="19">
        <v>9.1246842027047109E-2</v>
      </c>
      <c r="H13" s="20">
        <v>0.39087947882736152</v>
      </c>
      <c r="I13" s="37">
        <v>2</v>
      </c>
      <c r="J13" s="18">
        <v>1030</v>
      </c>
      <c r="K13" s="20">
        <v>-0.17087378640776696</v>
      </c>
      <c r="L13" s="37">
        <v>-2</v>
      </c>
      <c r="M13"/>
      <c r="O13" s="16">
        <v>3</v>
      </c>
      <c r="P13" s="17" t="s">
        <v>24</v>
      </c>
      <c r="Q13" s="18">
        <v>4906</v>
      </c>
      <c r="R13" s="19">
        <v>0.14835646678157791</v>
      </c>
      <c r="S13" s="18">
        <v>6896</v>
      </c>
      <c r="T13" s="19">
        <v>0.2097068483152901</v>
      </c>
      <c r="U13" s="20">
        <v>-0.28857308584686769</v>
      </c>
      <c r="V13" s="37">
        <v>-2</v>
      </c>
    </row>
    <row r="14" spans="2:22" ht="14.4" customHeight="1" thickBot="1" x14ac:dyDescent="0.35">
      <c r="B14" s="21">
        <v>4</v>
      </c>
      <c r="C14" s="22" t="s">
        <v>26</v>
      </c>
      <c r="D14" s="23">
        <v>663</v>
      </c>
      <c r="E14" s="24">
        <v>0.11144730206757439</v>
      </c>
      <c r="F14" s="23">
        <v>438</v>
      </c>
      <c r="G14" s="24">
        <v>6.5091395452518949E-2</v>
      </c>
      <c r="H14" s="25">
        <v>0.51369863013698636</v>
      </c>
      <c r="I14" s="38">
        <v>3</v>
      </c>
      <c r="J14" s="23">
        <v>528</v>
      </c>
      <c r="K14" s="25">
        <v>0.25568181818181812</v>
      </c>
      <c r="L14" s="38">
        <v>0</v>
      </c>
      <c r="M14"/>
      <c r="O14" s="21">
        <v>4</v>
      </c>
      <c r="P14" s="22" t="s">
        <v>18</v>
      </c>
      <c r="Q14" s="23">
        <v>3524</v>
      </c>
      <c r="R14" s="24">
        <v>0.10656506093320028</v>
      </c>
      <c r="S14" s="23">
        <v>3032</v>
      </c>
      <c r="T14" s="24">
        <v>9.2202895024936143E-2</v>
      </c>
      <c r="U14" s="25">
        <v>0.16226912928759885</v>
      </c>
      <c r="V14" s="38">
        <v>1</v>
      </c>
    </row>
    <row r="15" spans="2:22" ht="14.4" customHeight="1" thickBot="1" x14ac:dyDescent="0.35">
      <c r="B15" s="16">
        <v>5</v>
      </c>
      <c r="C15" s="17" t="s">
        <v>18</v>
      </c>
      <c r="D15" s="18">
        <v>641</v>
      </c>
      <c r="E15" s="19">
        <v>0.10774920154647839</v>
      </c>
      <c r="F15" s="18">
        <v>622</v>
      </c>
      <c r="G15" s="19">
        <v>9.243572596225294E-2</v>
      </c>
      <c r="H15" s="20">
        <v>3.0546623794212246E-2</v>
      </c>
      <c r="I15" s="37">
        <v>-1</v>
      </c>
      <c r="J15" s="18">
        <v>466</v>
      </c>
      <c r="K15" s="20">
        <v>0.37553648068669521</v>
      </c>
      <c r="L15" s="37">
        <v>0</v>
      </c>
      <c r="M15"/>
      <c r="O15" s="16">
        <v>5</v>
      </c>
      <c r="P15" s="17" t="s">
        <v>26</v>
      </c>
      <c r="Q15" s="18">
        <v>3339</v>
      </c>
      <c r="R15" s="19">
        <v>0.10097069763222354</v>
      </c>
      <c r="S15" s="18">
        <v>3766</v>
      </c>
      <c r="T15" s="19">
        <v>0.11452378056197543</v>
      </c>
      <c r="U15" s="20">
        <v>-0.11338289962825276</v>
      </c>
      <c r="V15" s="37">
        <v>-2</v>
      </c>
    </row>
    <row r="16" spans="2:22" ht="14.4" customHeight="1" thickBot="1" x14ac:dyDescent="0.35">
      <c r="B16" s="21">
        <v>6</v>
      </c>
      <c r="C16" s="22" t="s">
        <v>45</v>
      </c>
      <c r="D16" s="23">
        <v>524</v>
      </c>
      <c r="E16" s="24">
        <v>8.8082030593377034E-2</v>
      </c>
      <c r="F16" s="23">
        <v>775</v>
      </c>
      <c r="G16" s="24">
        <v>0.11517313122306434</v>
      </c>
      <c r="H16" s="25">
        <v>-0.32387096774193547</v>
      </c>
      <c r="I16" s="38">
        <v>-3</v>
      </c>
      <c r="J16" s="23">
        <v>323</v>
      </c>
      <c r="K16" s="25">
        <v>0.62229102167182671</v>
      </c>
      <c r="L16" s="38">
        <v>1</v>
      </c>
      <c r="M16"/>
      <c r="O16" s="21">
        <v>6</v>
      </c>
      <c r="P16" s="22" t="s">
        <v>31</v>
      </c>
      <c r="Q16" s="23">
        <v>2487</v>
      </c>
      <c r="R16" s="24">
        <v>7.5206386646103601E-2</v>
      </c>
      <c r="S16" s="23">
        <v>2945</v>
      </c>
      <c r="T16" s="24">
        <v>8.9557231480355187E-2</v>
      </c>
      <c r="U16" s="25">
        <v>-0.15551782682512738</v>
      </c>
      <c r="V16" s="38">
        <v>0</v>
      </c>
    </row>
    <row r="17" spans="2:22" ht="14.4" customHeight="1" thickBot="1" x14ac:dyDescent="0.35">
      <c r="B17" s="16">
        <v>7</v>
      </c>
      <c r="C17" s="17" t="s">
        <v>31</v>
      </c>
      <c r="D17" s="18">
        <v>376</v>
      </c>
      <c r="E17" s="19">
        <v>6.3203899815094972E-2</v>
      </c>
      <c r="F17" s="18">
        <v>529</v>
      </c>
      <c r="G17" s="19">
        <v>7.8614950215485216E-2</v>
      </c>
      <c r="H17" s="20">
        <v>-0.28922495274102078</v>
      </c>
      <c r="I17" s="37">
        <v>-1</v>
      </c>
      <c r="J17" s="18">
        <v>359</v>
      </c>
      <c r="K17" s="20">
        <v>4.7353760445682402E-2</v>
      </c>
      <c r="L17" s="37">
        <v>-1</v>
      </c>
      <c r="M17"/>
      <c r="O17" s="16">
        <v>7</v>
      </c>
      <c r="P17" s="17" t="s">
        <v>45</v>
      </c>
      <c r="Q17" s="18">
        <v>2135</v>
      </c>
      <c r="R17" s="19">
        <v>6.456197647343434E-2</v>
      </c>
      <c r="S17" s="18">
        <v>2919</v>
      </c>
      <c r="T17" s="19">
        <v>8.8766573409560887E-2</v>
      </c>
      <c r="U17" s="20">
        <v>-0.26858513189448441</v>
      </c>
      <c r="V17" s="37">
        <v>0</v>
      </c>
    </row>
    <row r="18" spans="2:22" ht="14.4" customHeight="1" thickBot="1" x14ac:dyDescent="0.35">
      <c r="B18" s="21">
        <v>8</v>
      </c>
      <c r="C18" s="22" t="s">
        <v>20</v>
      </c>
      <c r="D18" s="23">
        <v>227</v>
      </c>
      <c r="E18" s="24">
        <v>3.8157673558581275E-2</v>
      </c>
      <c r="F18" s="23">
        <v>229</v>
      </c>
      <c r="G18" s="24">
        <v>3.4031802645266757E-2</v>
      </c>
      <c r="H18" s="25">
        <v>-8.733624454148492E-3</v>
      </c>
      <c r="I18" s="38">
        <v>0</v>
      </c>
      <c r="J18" s="23">
        <v>191</v>
      </c>
      <c r="K18" s="25">
        <v>0.18848167539267013</v>
      </c>
      <c r="L18" s="38">
        <v>0</v>
      </c>
      <c r="M18"/>
      <c r="O18" s="21">
        <v>8</v>
      </c>
      <c r="P18" s="22" t="s">
        <v>20</v>
      </c>
      <c r="Q18" s="23">
        <v>1567</v>
      </c>
      <c r="R18" s="24">
        <v>4.7385769149354377E-2</v>
      </c>
      <c r="S18" s="23">
        <v>1319</v>
      </c>
      <c r="T18" s="24">
        <v>4.0110692129911203E-2</v>
      </c>
      <c r="U18" s="25">
        <v>0.18802122820318412</v>
      </c>
      <c r="V18" s="38">
        <v>0</v>
      </c>
    </row>
    <row r="19" spans="2:22" ht="14.4" customHeight="1" thickBot="1" x14ac:dyDescent="0.35">
      <c r="B19" s="16">
        <v>9</v>
      </c>
      <c r="C19" s="17" t="s">
        <v>28</v>
      </c>
      <c r="D19" s="18">
        <v>182</v>
      </c>
      <c r="E19" s="19">
        <v>3.0593377038157673E-2</v>
      </c>
      <c r="F19" s="18">
        <v>113</v>
      </c>
      <c r="G19" s="19">
        <v>1.6792985584782285E-2</v>
      </c>
      <c r="H19" s="20">
        <v>0.61061946902654873</v>
      </c>
      <c r="I19" s="37">
        <v>3</v>
      </c>
      <c r="J19" s="18">
        <v>88</v>
      </c>
      <c r="K19" s="20">
        <v>1.0681818181818183</v>
      </c>
      <c r="L19" s="37">
        <v>1</v>
      </c>
      <c r="M19"/>
      <c r="O19" s="16">
        <v>9</v>
      </c>
      <c r="P19" s="17" t="s">
        <v>27</v>
      </c>
      <c r="Q19" s="18">
        <v>1026</v>
      </c>
      <c r="R19" s="19">
        <v>3.1026036469200761E-2</v>
      </c>
      <c r="S19" s="18">
        <v>890</v>
      </c>
      <c r="T19" s="19">
        <v>2.7064833961805132E-2</v>
      </c>
      <c r="U19" s="20">
        <v>0.15280898876404492</v>
      </c>
      <c r="V19" s="37">
        <v>0</v>
      </c>
    </row>
    <row r="20" spans="2:22" ht="14.4" customHeight="1" thickBot="1" x14ac:dyDescent="0.35">
      <c r="B20" s="21">
        <v>10</v>
      </c>
      <c r="C20" s="22" t="s">
        <v>27</v>
      </c>
      <c r="D20" s="23">
        <v>169</v>
      </c>
      <c r="E20" s="24">
        <v>2.8408135821146412E-2</v>
      </c>
      <c r="F20" s="23">
        <v>165</v>
      </c>
      <c r="G20" s="24">
        <v>2.4520731163620153E-2</v>
      </c>
      <c r="H20" s="25">
        <v>2.4242424242424176E-2</v>
      </c>
      <c r="I20" s="38">
        <v>0</v>
      </c>
      <c r="J20" s="23">
        <v>168</v>
      </c>
      <c r="K20" s="25">
        <v>5.9523809523809312E-3</v>
      </c>
      <c r="L20" s="38">
        <v>-1</v>
      </c>
      <c r="M20"/>
      <c r="O20" s="21">
        <v>10</v>
      </c>
      <c r="P20" s="22" t="s">
        <v>28</v>
      </c>
      <c r="Q20" s="23">
        <v>890</v>
      </c>
      <c r="R20" s="24">
        <v>2.6913423447942182E-2</v>
      </c>
      <c r="S20" s="23">
        <v>696</v>
      </c>
      <c r="T20" s="24">
        <v>2.1165308356647611E-2</v>
      </c>
      <c r="U20" s="25">
        <v>0.27873563218390807</v>
      </c>
      <c r="V20" s="38">
        <v>0</v>
      </c>
    </row>
    <row r="21" spans="2:22" ht="14.4" customHeight="1" thickBot="1" x14ac:dyDescent="0.35">
      <c r="B21" s="16">
        <v>11</v>
      </c>
      <c r="C21" s="17" t="s">
        <v>49</v>
      </c>
      <c r="D21" s="18">
        <v>142</v>
      </c>
      <c r="E21" s="19">
        <v>2.3869557908892249E-2</v>
      </c>
      <c r="F21" s="18">
        <v>121</v>
      </c>
      <c r="G21" s="19">
        <v>1.7981869519988113E-2</v>
      </c>
      <c r="H21" s="20">
        <v>0.17355371900826455</v>
      </c>
      <c r="I21" s="37">
        <v>0</v>
      </c>
      <c r="J21" s="18">
        <v>81</v>
      </c>
      <c r="K21" s="20">
        <v>0.75308641975308643</v>
      </c>
      <c r="L21" s="37">
        <v>0</v>
      </c>
      <c r="M21"/>
      <c r="O21" s="16">
        <v>11</v>
      </c>
      <c r="P21" s="17" t="s">
        <v>49</v>
      </c>
      <c r="Q21" s="18">
        <v>550</v>
      </c>
      <c r="R21" s="19">
        <v>1.663189089479573E-2</v>
      </c>
      <c r="S21" s="18">
        <v>419</v>
      </c>
      <c r="T21" s="19">
        <v>1.274175891010826E-2</v>
      </c>
      <c r="U21" s="20">
        <v>0.31264916467780424</v>
      </c>
      <c r="V21" s="37">
        <v>1</v>
      </c>
    </row>
    <row r="22" spans="2:22" ht="14.4" customHeight="1" thickBot="1" x14ac:dyDescent="0.35">
      <c r="B22" s="21">
        <v>12</v>
      </c>
      <c r="C22" s="22" t="s">
        <v>75</v>
      </c>
      <c r="D22" s="23">
        <v>56</v>
      </c>
      <c r="E22" s="24">
        <v>9.4133467809715925E-3</v>
      </c>
      <c r="F22" s="23">
        <v>63</v>
      </c>
      <c r="G22" s="24">
        <v>9.3624609897458768E-3</v>
      </c>
      <c r="H22" s="25">
        <v>-0.11111111111111116</v>
      </c>
      <c r="I22" s="38">
        <v>1</v>
      </c>
      <c r="J22" s="23">
        <v>31</v>
      </c>
      <c r="K22" s="25">
        <v>0.80645161290322576</v>
      </c>
      <c r="L22" s="38">
        <v>3</v>
      </c>
      <c r="M22"/>
      <c r="O22" s="21">
        <v>12</v>
      </c>
      <c r="P22" s="22" t="s">
        <v>75</v>
      </c>
      <c r="Q22" s="23">
        <v>197</v>
      </c>
      <c r="R22" s="24">
        <v>5.9572409204995619E-3</v>
      </c>
      <c r="S22" s="23">
        <v>310</v>
      </c>
      <c r="T22" s="24">
        <v>9.4270769979321253E-3</v>
      </c>
      <c r="U22" s="25">
        <v>-0.36451612903225805</v>
      </c>
      <c r="V22" s="38">
        <v>1</v>
      </c>
    </row>
    <row r="23" spans="2:22" ht="14.4" customHeight="1" thickBot="1" x14ac:dyDescent="0.35">
      <c r="B23" s="16">
        <v>13</v>
      </c>
      <c r="C23" s="17" t="s">
        <v>140</v>
      </c>
      <c r="D23" s="18">
        <v>32</v>
      </c>
      <c r="E23" s="19">
        <v>5.3790553034123384E-3</v>
      </c>
      <c r="F23" s="18">
        <v>1</v>
      </c>
      <c r="G23" s="19">
        <v>1.4861049190072819E-4</v>
      </c>
      <c r="H23" s="20">
        <v>31</v>
      </c>
      <c r="I23" s="37">
        <v>28</v>
      </c>
      <c r="J23" s="18">
        <v>0</v>
      </c>
      <c r="K23" s="20" t="s">
        <v>93</v>
      </c>
      <c r="L23" s="37" t="s">
        <v>93</v>
      </c>
      <c r="M23"/>
      <c r="O23" s="16">
        <v>13</v>
      </c>
      <c r="P23" s="17" t="s">
        <v>17</v>
      </c>
      <c r="Q23" s="18">
        <v>147</v>
      </c>
      <c r="R23" s="19">
        <v>4.4452508391544954E-3</v>
      </c>
      <c r="S23" s="18">
        <v>203</v>
      </c>
      <c r="T23" s="19">
        <v>6.1732149373555532E-3</v>
      </c>
      <c r="U23" s="20">
        <v>-0.27586206896551724</v>
      </c>
      <c r="V23" s="37">
        <v>1</v>
      </c>
    </row>
    <row r="24" spans="2:22" ht="14.4" customHeight="1" thickBot="1" x14ac:dyDescent="0.35">
      <c r="B24" s="21">
        <v>14</v>
      </c>
      <c r="C24" s="22" t="s">
        <v>123</v>
      </c>
      <c r="D24" s="23">
        <v>26</v>
      </c>
      <c r="E24" s="24">
        <v>4.3704824340225247E-3</v>
      </c>
      <c r="F24" s="23">
        <v>4</v>
      </c>
      <c r="G24" s="24">
        <v>5.9444196760291275E-4</v>
      </c>
      <c r="H24" s="25">
        <v>5.5</v>
      </c>
      <c r="I24" s="38">
        <v>14</v>
      </c>
      <c r="J24" s="23">
        <v>32</v>
      </c>
      <c r="K24" s="25">
        <v>-0.1875</v>
      </c>
      <c r="L24" s="38">
        <v>0</v>
      </c>
      <c r="M24"/>
      <c r="O24" s="21">
        <v>14</v>
      </c>
      <c r="P24" s="22" t="s">
        <v>96</v>
      </c>
      <c r="Q24" s="23">
        <v>126</v>
      </c>
      <c r="R24" s="24">
        <v>3.8102150049895674E-3</v>
      </c>
      <c r="S24" s="23">
        <v>108</v>
      </c>
      <c r="T24" s="24">
        <v>3.2842719863763531E-3</v>
      </c>
      <c r="U24" s="25">
        <v>0.16666666666666674</v>
      </c>
      <c r="V24" s="38">
        <v>1</v>
      </c>
    </row>
    <row r="25" spans="2:22" ht="14.4" customHeight="1" thickBot="1" x14ac:dyDescent="0.35">
      <c r="B25" s="16">
        <v>15</v>
      </c>
      <c r="C25" s="17" t="s">
        <v>96</v>
      </c>
      <c r="D25" s="18">
        <v>19</v>
      </c>
      <c r="E25" s="19">
        <v>3.1938140864010756E-3</v>
      </c>
      <c r="F25" s="18">
        <v>37</v>
      </c>
      <c r="G25" s="19">
        <v>5.498588200326943E-3</v>
      </c>
      <c r="H25" s="20">
        <v>-0.48648648648648651</v>
      </c>
      <c r="I25" s="37">
        <v>0</v>
      </c>
      <c r="J25" s="18">
        <v>43</v>
      </c>
      <c r="K25" s="20">
        <v>-0.55813953488372092</v>
      </c>
      <c r="L25" s="37">
        <v>-3</v>
      </c>
      <c r="M25"/>
      <c r="O25" s="16">
        <v>15</v>
      </c>
      <c r="P25" s="17" t="s">
        <v>123</v>
      </c>
      <c r="Q25" s="18">
        <v>110</v>
      </c>
      <c r="R25" s="19">
        <v>3.3263781789591462E-3</v>
      </c>
      <c r="S25" s="18">
        <v>28</v>
      </c>
      <c r="T25" s="19">
        <v>8.5147792239386941E-4</v>
      </c>
      <c r="U25" s="20">
        <v>2.9285714285714284</v>
      </c>
      <c r="V25" s="37">
        <v>8</v>
      </c>
    </row>
    <row r="26" spans="2:22" ht="15" thickBot="1" x14ac:dyDescent="0.35">
      <c r="B26" s="107" t="s">
        <v>41</v>
      </c>
      <c r="C26" s="108"/>
      <c r="D26" s="26">
        <f>SUM(D11:D25)</f>
        <v>5756</v>
      </c>
      <c r="E26" s="27">
        <f>D26/D28</f>
        <v>0.96755757270129439</v>
      </c>
      <c r="F26" s="26">
        <f>SUM(F11:F25)</f>
        <v>6358</v>
      </c>
      <c r="G26" s="27">
        <f>F26/F28</f>
        <v>0.94486550750482989</v>
      </c>
      <c r="H26" s="28">
        <f>D26/F26-1</f>
        <v>-9.4683862849952782E-2</v>
      </c>
      <c r="I26" s="39"/>
      <c r="J26" s="26">
        <f>SUM(J11:J25)</f>
        <v>5072</v>
      </c>
      <c r="K26" s="27">
        <f>E26/J26-1</f>
        <v>-0.9998092354943412</v>
      </c>
      <c r="L26" s="26"/>
      <c r="M26"/>
      <c r="O26" s="107" t="s">
        <v>41</v>
      </c>
      <c r="P26" s="108"/>
      <c r="Q26" s="26">
        <f>SUM(Q11:Q25)</f>
        <v>32096</v>
      </c>
      <c r="R26" s="27">
        <f>Q26/Q28</f>
        <v>0.97057667301702499</v>
      </c>
      <c r="S26" s="26">
        <f>SUM(S11:S25)</f>
        <v>31622</v>
      </c>
      <c r="T26" s="27">
        <f>S26/S28</f>
        <v>0.96162267364067633</v>
      </c>
      <c r="U26" s="28">
        <f>Q26/S26-1</f>
        <v>1.4989564227436691E-2</v>
      </c>
      <c r="V26" s="39"/>
    </row>
    <row r="27" spans="2:22" ht="15" thickBot="1" x14ac:dyDescent="0.35">
      <c r="B27" s="107" t="s">
        <v>12</v>
      </c>
      <c r="C27" s="108"/>
      <c r="D27" s="26">
        <f>D28-SUM(D11:D25)</f>
        <v>193</v>
      </c>
      <c r="E27" s="27">
        <f>D27/D28</f>
        <v>3.2442427298705667E-2</v>
      </c>
      <c r="F27" s="26">
        <f>F28-SUM(F11:F25)</f>
        <v>371</v>
      </c>
      <c r="G27" s="27">
        <f>F27/F28</f>
        <v>5.5134492495170162E-2</v>
      </c>
      <c r="H27" s="28">
        <f>D27/F27-1</f>
        <v>-0.47978436657681944</v>
      </c>
      <c r="I27" s="39"/>
      <c r="J27" s="26">
        <f>J28-SUM(J11:J25)</f>
        <v>225</v>
      </c>
      <c r="K27" s="27">
        <f>E27/J27-1</f>
        <v>-0.99985581143422797</v>
      </c>
      <c r="L27" s="26"/>
      <c r="M27"/>
      <c r="O27" s="107" t="s">
        <v>12</v>
      </c>
      <c r="P27" s="108"/>
      <c r="Q27" s="26">
        <f>Q28-SUM(Q11:Q25)</f>
        <v>973</v>
      </c>
      <c r="R27" s="27">
        <f>Q27/Q28</f>
        <v>2.9423326982974993E-2</v>
      </c>
      <c r="S27" s="26">
        <f>S28-SUM(S11:S25)</f>
        <v>1262</v>
      </c>
      <c r="T27" s="27">
        <f>S27/S28</f>
        <v>3.8377326359323685E-2</v>
      </c>
      <c r="U27" s="28">
        <f>Q27/S27-1</f>
        <v>-0.22900158478605392</v>
      </c>
      <c r="V27" s="40"/>
    </row>
    <row r="28" spans="2:22" ht="15" thickBot="1" x14ac:dyDescent="0.35">
      <c r="B28" s="109" t="s">
        <v>34</v>
      </c>
      <c r="C28" s="110"/>
      <c r="D28" s="29">
        <v>5949</v>
      </c>
      <c r="E28" s="30">
        <v>1</v>
      </c>
      <c r="F28" s="29">
        <v>6729</v>
      </c>
      <c r="G28" s="30">
        <v>1</v>
      </c>
      <c r="H28" s="31">
        <v>-0.11591618368256795</v>
      </c>
      <c r="I28" s="41"/>
      <c r="J28" s="29">
        <v>5297</v>
      </c>
      <c r="K28" s="31">
        <v>0.12308854068340569</v>
      </c>
      <c r="L28" s="29"/>
      <c r="M28"/>
      <c r="N28" s="32"/>
      <c r="O28" s="109" t="s">
        <v>34</v>
      </c>
      <c r="P28" s="110"/>
      <c r="Q28" s="29">
        <v>33069</v>
      </c>
      <c r="R28" s="30">
        <v>1</v>
      </c>
      <c r="S28" s="29">
        <v>32884</v>
      </c>
      <c r="T28" s="30">
        <v>1</v>
      </c>
      <c r="U28" s="31">
        <v>5.625836272959539E-3</v>
      </c>
      <c r="V28" s="41"/>
    </row>
    <row r="29" spans="2:22" ht="14.4" x14ac:dyDescent="0.3">
      <c r="B29" s="33" t="s">
        <v>63</v>
      </c>
      <c r="M29"/>
      <c r="O29" s="33" t="s">
        <v>63</v>
      </c>
    </row>
    <row r="30" spans="2:22" ht="14.4" x14ac:dyDescent="0.3">
      <c r="B30" s="34" t="s">
        <v>62</v>
      </c>
      <c r="M30"/>
      <c r="O30" s="34" t="s">
        <v>62</v>
      </c>
    </row>
    <row r="31" spans="2:22" x14ac:dyDescent="0.25">
      <c r="B31" s="57"/>
    </row>
    <row r="32" spans="2:22" x14ac:dyDescent="0.25">
      <c r="B32" s="58"/>
    </row>
    <row r="33" spans="2:22" ht="15" customHeight="1" x14ac:dyDescent="0.25">
      <c r="B33" s="84" t="s">
        <v>137</v>
      </c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35"/>
      <c r="O33" s="84" t="s">
        <v>108</v>
      </c>
      <c r="P33" s="84"/>
      <c r="Q33" s="84"/>
      <c r="R33" s="84"/>
      <c r="S33" s="84"/>
      <c r="T33" s="84"/>
      <c r="U33" s="84"/>
      <c r="V33" s="84"/>
    </row>
    <row r="34" spans="2:22" ht="15" customHeight="1" x14ac:dyDescent="0.25">
      <c r="B34" s="115" t="s">
        <v>138</v>
      </c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35"/>
      <c r="O34" s="115" t="s">
        <v>117</v>
      </c>
      <c r="P34" s="115"/>
      <c r="Q34" s="115"/>
      <c r="R34" s="115"/>
      <c r="S34" s="115"/>
      <c r="T34" s="115"/>
      <c r="U34" s="115"/>
      <c r="V34" s="115"/>
    </row>
    <row r="35" spans="2:22" ht="15" customHeight="1" thickBot="1" x14ac:dyDescent="0.3">
      <c r="B35" s="36"/>
      <c r="C35" s="36"/>
      <c r="D35" s="36"/>
      <c r="E35" s="36"/>
      <c r="F35" s="36"/>
      <c r="G35" s="36"/>
      <c r="H35" s="36"/>
      <c r="I35" s="36"/>
      <c r="J35" s="36"/>
      <c r="K35" s="32"/>
      <c r="L35" s="9" t="s">
        <v>4</v>
      </c>
      <c r="O35" s="36"/>
      <c r="P35" s="36"/>
      <c r="Q35" s="36"/>
      <c r="R35" s="36"/>
      <c r="S35" s="36"/>
      <c r="T35" s="36"/>
      <c r="U35" s="36"/>
      <c r="V35" s="9" t="s">
        <v>4</v>
      </c>
    </row>
    <row r="36" spans="2:22" x14ac:dyDescent="0.25">
      <c r="B36" s="111" t="s">
        <v>0</v>
      </c>
      <c r="C36" s="88" t="s">
        <v>40</v>
      </c>
      <c r="D36" s="85" t="s">
        <v>129</v>
      </c>
      <c r="E36" s="86"/>
      <c r="F36" s="86"/>
      <c r="G36" s="86"/>
      <c r="H36" s="86"/>
      <c r="I36" s="87"/>
      <c r="J36" s="85" t="s">
        <v>121</v>
      </c>
      <c r="K36" s="86"/>
      <c r="L36" s="87"/>
      <c r="O36" s="111" t="s">
        <v>0</v>
      </c>
      <c r="P36" s="88" t="s">
        <v>40</v>
      </c>
      <c r="Q36" s="85" t="s">
        <v>135</v>
      </c>
      <c r="R36" s="86"/>
      <c r="S36" s="86"/>
      <c r="T36" s="86"/>
      <c r="U36" s="86"/>
      <c r="V36" s="87"/>
    </row>
    <row r="37" spans="2:22" ht="15" customHeight="1" thickBot="1" x14ac:dyDescent="0.3">
      <c r="B37" s="112"/>
      <c r="C37" s="89"/>
      <c r="D37" s="90" t="s">
        <v>130</v>
      </c>
      <c r="E37" s="91"/>
      <c r="F37" s="91"/>
      <c r="G37" s="91"/>
      <c r="H37" s="91"/>
      <c r="I37" s="92"/>
      <c r="J37" s="90" t="s">
        <v>122</v>
      </c>
      <c r="K37" s="91"/>
      <c r="L37" s="92"/>
      <c r="O37" s="112"/>
      <c r="P37" s="89"/>
      <c r="Q37" s="90" t="s">
        <v>136</v>
      </c>
      <c r="R37" s="91"/>
      <c r="S37" s="91"/>
      <c r="T37" s="91"/>
      <c r="U37" s="91"/>
      <c r="V37" s="92"/>
    </row>
    <row r="38" spans="2:22" ht="15" customHeight="1" x14ac:dyDescent="0.25">
      <c r="B38" s="112"/>
      <c r="C38" s="89"/>
      <c r="D38" s="97">
        <v>2025</v>
      </c>
      <c r="E38" s="98"/>
      <c r="F38" s="97">
        <v>2024</v>
      </c>
      <c r="G38" s="98"/>
      <c r="H38" s="93" t="s">
        <v>5</v>
      </c>
      <c r="I38" s="93" t="s">
        <v>43</v>
      </c>
      <c r="J38" s="93">
        <v>2025</v>
      </c>
      <c r="K38" s="93" t="s">
        <v>131</v>
      </c>
      <c r="L38" s="95" t="s">
        <v>133</v>
      </c>
      <c r="O38" s="112"/>
      <c r="P38" s="89"/>
      <c r="Q38" s="97">
        <v>2024</v>
      </c>
      <c r="R38" s="98"/>
      <c r="S38" s="97">
        <v>2023</v>
      </c>
      <c r="T38" s="98"/>
      <c r="U38" s="93" t="s">
        <v>5</v>
      </c>
      <c r="V38" s="95" t="s">
        <v>58</v>
      </c>
    </row>
    <row r="39" spans="2:22" ht="14.4" customHeight="1" thickBot="1" x14ac:dyDescent="0.3">
      <c r="B39" s="113" t="s">
        <v>6</v>
      </c>
      <c r="C39" s="101" t="s">
        <v>40</v>
      </c>
      <c r="D39" s="99"/>
      <c r="E39" s="100"/>
      <c r="F39" s="99"/>
      <c r="G39" s="100"/>
      <c r="H39" s="94"/>
      <c r="I39" s="94"/>
      <c r="J39" s="94"/>
      <c r="K39" s="94"/>
      <c r="L39" s="96"/>
      <c r="O39" s="113" t="s">
        <v>6</v>
      </c>
      <c r="P39" s="101" t="s">
        <v>40</v>
      </c>
      <c r="Q39" s="99"/>
      <c r="R39" s="100"/>
      <c r="S39" s="99"/>
      <c r="T39" s="100"/>
      <c r="U39" s="94"/>
      <c r="V39" s="96"/>
    </row>
    <row r="40" spans="2:22" ht="15" customHeight="1" x14ac:dyDescent="0.25">
      <c r="B40" s="113"/>
      <c r="C40" s="101"/>
      <c r="D40" s="10" t="s">
        <v>8</v>
      </c>
      <c r="E40" s="11" t="s">
        <v>2</v>
      </c>
      <c r="F40" s="10" t="s">
        <v>8</v>
      </c>
      <c r="G40" s="11" t="s">
        <v>2</v>
      </c>
      <c r="H40" s="105" t="s">
        <v>9</v>
      </c>
      <c r="I40" s="105" t="s">
        <v>44</v>
      </c>
      <c r="J40" s="105" t="s">
        <v>8</v>
      </c>
      <c r="K40" s="105" t="s">
        <v>132</v>
      </c>
      <c r="L40" s="103" t="s">
        <v>134</v>
      </c>
      <c r="O40" s="113"/>
      <c r="P40" s="101"/>
      <c r="Q40" s="10" t="s">
        <v>8</v>
      </c>
      <c r="R40" s="11" t="s">
        <v>2</v>
      </c>
      <c r="S40" s="10" t="s">
        <v>8</v>
      </c>
      <c r="T40" s="11" t="s">
        <v>2</v>
      </c>
      <c r="U40" s="105" t="s">
        <v>9</v>
      </c>
      <c r="V40" s="103" t="s">
        <v>59</v>
      </c>
    </row>
    <row r="41" spans="2:22" ht="14.25" customHeight="1" thickBot="1" x14ac:dyDescent="0.3">
      <c r="B41" s="114"/>
      <c r="C41" s="102"/>
      <c r="D41" s="13" t="s">
        <v>10</v>
      </c>
      <c r="E41" s="14" t="s">
        <v>11</v>
      </c>
      <c r="F41" s="13" t="s">
        <v>10</v>
      </c>
      <c r="G41" s="14" t="s">
        <v>11</v>
      </c>
      <c r="H41" s="106"/>
      <c r="I41" s="106"/>
      <c r="J41" s="106" t="s">
        <v>10</v>
      </c>
      <c r="K41" s="106"/>
      <c r="L41" s="104"/>
      <c r="O41" s="114"/>
      <c r="P41" s="102"/>
      <c r="Q41" s="13" t="s">
        <v>10</v>
      </c>
      <c r="R41" s="14" t="s">
        <v>11</v>
      </c>
      <c r="S41" s="13" t="s">
        <v>10</v>
      </c>
      <c r="T41" s="14" t="s">
        <v>11</v>
      </c>
      <c r="U41" s="106"/>
      <c r="V41" s="104"/>
    </row>
    <row r="42" spans="2:22" ht="14.4" thickBot="1" x14ac:dyDescent="0.3">
      <c r="B42" s="16">
        <v>1</v>
      </c>
      <c r="C42" s="17" t="s">
        <v>50</v>
      </c>
      <c r="D42" s="18">
        <v>585</v>
      </c>
      <c r="E42" s="19">
        <v>9.8335854765506811E-2</v>
      </c>
      <c r="F42" s="18">
        <v>1207</v>
      </c>
      <c r="G42" s="19">
        <v>0.17937286372417893</v>
      </c>
      <c r="H42" s="20">
        <v>-0.51532725766362886</v>
      </c>
      <c r="I42" s="37">
        <v>0</v>
      </c>
      <c r="J42" s="18">
        <v>525</v>
      </c>
      <c r="K42" s="20">
        <v>0.11428571428571432</v>
      </c>
      <c r="L42" s="37">
        <v>0</v>
      </c>
      <c r="O42" s="16">
        <v>1</v>
      </c>
      <c r="P42" s="17" t="s">
        <v>50</v>
      </c>
      <c r="Q42" s="18">
        <v>3277</v>
      </c>
      <c r="R42" s="19">
        <v>9.9095829931355656E-2</v>
      </c>
      <c r="S42" s="18">
        <v>4783</v>
      </c>
      <c r="T42" s="19">
        <v>0.14545067510035276</v>
      </c>
      <c r="U42" s="20">
        <v>-0.3148651473970312</v>
      </c>
      <c r="V42" s="37">
        <v>0</v>
      </c>
    </row>
    <row r="43" spans="2:22" ht="14.4" thickBot="1" x14ac:dyDescent="0.3">
      <c r="B43" s="21">
        <v>2</v>
      </c>
      <c r="C43" s="22" t="s">
        <v>51</v>
      </c>
      <c r="D43" s="23">
        <v>524</v>
      </c>
      <c r="E43" s="24">
        <v>8.8082030593377034E-2</v>
      </c>
      <c r="F43" s="23">
        <v>774</v>
      </c>
      <c r="G43" s="24">
        <v>0.11502452073116362</v>
      </c>
      <c r="H43" s="25">
        <v>-0.32299741602067178</v>
      </c>
      <c r="I43" s="38">
        <v>0</v>
      </c>
      <c r="J43" s="23">
        <v>323</v>
      </c>
      <c r="K43" s="25">
        <v>0.62229102167182671</v>
      </c>
      <c r="L43" s="38">
        <v>3</v>
      </c>
      <c r="O43" s="21">
        <v>2</v>
      </c>
      <c r="P43" s="22" t="s">
        <v>77</v>
      </c>
      <c r="Q43" s="23">
        <v>2359</v>
      </c>
      <c r="R43" s="24">
        <v>7.1335692037860235E-2</v>
      </c>
      <c r="S43" s="23">
        <v>2616</v>
      </c>
      <c r="T43" s="24">
        <v>7.9552365892227223E-2</v>
      </c>
      <c r="U43" s="25">
        <v>-9.8241590214067309E-2</v>
      </c>
      <c r="V43" s="38">
        <v>1</v>
      </c>
    </row>
    <row r="44" spans="2:22" ht="14.4" thickBot="1" x14ac:dyDescent="0.3">
      <c r="B44" s="16">
        <v>3</v>
      </c>
      <c r="C44" s="17" t="s">
        <v>77</v>
      </c>
      <c r="D44" s="18">
        <v>523</v>
      </c>
      <c r="E44" s="19">
        <v>8.7913935115145406E-2</v>
      </c>
      <c r="F44" s="18">
        <v>337</v>
      </c>
      <c r="G44" s="19">
        <v>5.0081735770545401E-2</v>
      </c>
      <c r="H44" s="20">
        <v>0.55192878338278928</v>
      </c>
      <c r="I44" s="37">
        <v>3</v>
      </c>
      <c r="J44" s="18">
        <v>409</v>
      </c>
      <c r="K44" s="20">
        <v>0.27872860635696828</v>
      </c>
      <c r="L44" s="37">
        <v>0</v>
      </c>
      <c r="O44" s="16">
        <v>3</v>
      </c>
      <c r="P44" s="17" t="s">
        <v>51</v>
      </c>
      <c r="Q44" s="18">
        <v>2135</v>
      </c>
      <c r="R44" s="19">
        <v>6.456197647343434E-2</v>
      </c>
      <c r="S44" s="18">
        <v>2918</v>
      </c>
      <c r="T44" s="19">
        <v>8.8736163483761094E-2</v>
      </c>
      <c r="U44" s="20">
        <v>-0.26833447566826596</v>
      </c>
      <c r="V44" s="37">
        <v>-1</v>
      </c>
    </row>
    <row r="45" spans="2:22" ht="14.4" thickBot="1" x14ac:dyDescent="0.3">
      <c r="B45" s="21">
        <v>4</v>
      </c>
      <c r="C45" s="22" t="s">
        <v>79</v>
      </c>
      <c r="D45" s="23">
        <v>397</v>
      </c>
      <c r="E45" s="24">
        <v>6.6733904857959325E-2</v>
      </c>
      <c r="F45" s="23">
        <v>214</v>
      </c>
      <c r="G45" s="24">
        <v>3.180264526675583E-2</v>
      </c>
      <c r="H45" s="25">
        <v>0.85514018691588789</v>
      </c>
      <c r="I45" s="38">
        <v>5</v>
      </c>
      <c r="J45" s="23">
        <v>253</v>
      </c>
      <c r="K45" s="25">
        <v>0.56916996047430835</v>
      </c>
      <c r="L45" s="38">
        <v>4</v>
      </c>
      <c r="O45" s="21">
        <v>4</v>
      </c>
      <c r="P45" s="22" t="s">
        <v>61</v>
      </c>
      <c r="Q45" s="23">
        <v>2119</v>
      </c>
      <c r="R45" s="24">
        <v>6.4078139647403914E-2</v>
      </c>
      <c r="S45" s="23">
        <v>1913</v>
      </c>
      <c r="T45" s="24">
        <v>5.8174188054981146E-2</v>
      </c>
      <c r="U45" s="25">
        <v>0.1076842655514898</v>
      </c>
      <c r="V45" s="38">
        <v>1</v>
      </c>
    </row>
    <row r="46" spans="2:22" ht="14.4" thickBot="1" x14ac:dyDescent="0.3">
      <c r="B46" s="16">
        <v>5</v>
      </c>
      <c r="C46" s="17" t="s">
        <v>52</v>
      </c>
      <c r="D46" s="18">
        <v>355</v>
      </c>
      <c r="E46" s="19">
        <v>5.9673894772230625E-2</v>
      </c>
      <c r="F46" s="18">
        <v>257</v>
      </c>
      <c r="G46" s="19">
        <v>3.8192896418487145E-2</v>
      </c>
      <c r="H46" s="20">
        <v>0.38132295719844356</v>
      </c>
      <c r="I46" s="37">
        <v>2</v>
      </c>
      <c r="J46" s="18">
        <v>328</v>
      </c>
      <c r="K46" s="20">
        <v>8.2317073170731669E-2</v>
      </c>
      <c r="L46" s="37">
        <v>-1</v>
      </c>
      <c r="O46" s="16">
        <v>5</v>
      </c>
      <c r="P46" s="17" t="s">
        <v>52</v>
      </c>
      <c r="Q46" s="18">
        <v>2051</v>
      </c>
      <c r="R46" s="19">
        <v>6.2021833136774625E-2</v>
      </c>
      <c r="S46" s="18">
        <v>1777</v>
      </c>
      <c r="T46" s="19">
        <v>5.4038438146210926E-2</v>
      </c>
      <c r="U46" s="20">
        <v>0.1541924592009003</v>
      </c>
      <c r="V46" s="37">
        <v>1</v>
      </c>
    </row>
    <row r="47" spans="2:22" ht="14.4" thickBot="1" x14ac:dyDescent="0.3">
      <c r="B47" s="21">
        <v>6</v>
      </c>
      <c r="C47" s="22" t="s">
        <v>61</v>
      </c>
      <c r="D47" s="23">
        <v>321</v>
      </c>
      <c r="E47" s="24">
        <v>5.3958648512355017E-2</v>
      </c>
      <c r="F47" s="23">
        <v>391</v>
      </c>
      <c r="G47" s="24">
        <v>5.8106702333184726E-2</v>
      </c>
      <c r="H47" s="25">
        <v>-0.17902813299232734</v>
      </c>
      <c r="I47" s="38">
        <v>-2</v>
      </c>
      <c r="J47" s="23">
        <v>487</v>
      </c>
      <c r="K47" s="25">
        <v>-0.34086242299794656</v>
      </c>
      <c r="L47" s="38">
        <v>-4</v>
      </c>
      <c r="O47" s="21">
        <v>6</v>
      </c>
      <c r="P47" s="22" t="s">
        <v>79</v>
      </c>
      <c r="Q47" s="23">
        <v>1947</v>
      </c>
      <c r="R47" s="24">
        <v>5.8876893767576884E-2</v>
      </c>
      <c r="S47" s="23">
        <v>1156</v>
      </c>
      <c r="T47" s="24">
        <v>3.515387422454689E-2</v>
      </c>
      <c r="U47" s="25">
        <v>0.6842560553633219</v>
      </c>
      <c r="V47" s="38">
        <v>1</v>
      </c>
    </row>
    <row r="48" spans="2:22" ht="14.4" thickBot="1" x14ac:dyDescent="0.3">
      <c r="B48" s="16">
        <v>7</v>
      </c>
      <c r="C48" s="17" t="s">
        <v>55</v>
      </c>
      <c r="D48" s="18">
        <v>268</v>
      </c>
      <c r="E48" s="19">
        <v>4.5049588166078333E-2</v>
      </c>
      <c r="F48" s="18">
        <v>429</v>
      </c>
      <c r="G48" s="19">
        <v>6.3753901025412396E-2</v>
      </c>
      <c r="H48" s="20">
        <v>-0.37529137529137524</v>
      </c>
      <c r="I48" s="37">
        <v>-4</v>
      </c>
      <c r="J48" s="18">
        <v>268</v>
      </c>
      <c r="K48" s="20">
        <v>0</v>
      </c>
      <c r="L48" s="37">
        <v>-1</v>
      </c>
      <c r="O48" s="16">
        <v>7</v>
      </c>
      <c r="P48" s="17" t="s">
        <v>55</v>
      </c>
      <c r="Q48" s="18">
        <v>1855</v>
      </c>
      <c r="R48" s="19">
        <v>5.6094832017901962E-2</v>
      </c>
      <c r="S48" s="18">
        <v>2428</v>
      </c>
      <c r="T48" s="19">
        <v>7.3835299841868388E-2</v>
      </c>
      <c r="U48" s="20">
        <v>-0.23599670510708404</v>
      </c>
      <c r="V48" s="37">
        <v>-3</v>
      </c>
    </row>
    <row r="49" spans="2:22" ht="14.4" thickBot="1" x14ac:dyDescent="0.3">
      <c r="B49" s="21">
        <v>8</v>
      </c>
      <c r="C49" s="22" t="s">
        <v>78</v>
      </c>
      <c r="D49" s="23">
        <v>226</v>
      </c>
      <c r="E49" s="24">
        <v>3.798957808034964E-2</v>
      </c>
      <c r="F49" s="23">
        <v>148</v>
      </c>
      <c r="G49" s="24">
        <v>2.1994352801307772E-2</v>
      </c>
      <c r="H49" s="25">
        <v>0.52702702702702697</v>
      </c>
      <c r="I49" s="38">
        <v>6</v>
      </c>
      <c r="J49" s="23">
        <v>228</v>
      </c>
      <c r="K49" s="25">
        <v>-8.7719298245614308E-3</v>
      </c>
      <c r="L49" s="38">
        <v>1</v>
      </c>
      <c r="O49" s="21">
        <v>8</v>
      </c>
      <c r="P49" s="22" t="s">
        <v>95</v>
      </c>
      <c r="Q49" s="23">
        <v>1564</v>
      </c>
      <c r="R49" s="24">
        <v>4.7295049744473676E-2</v>
      </c>
      <c r="S49" s="23">
        <v>0</v>
      </c>
      <c r="T49" s="24">
        <v>0</v>
      </c>
      <c r="U49" s="25" t="s">
        <v>93</v>
      </c>
      <c r="V49" s="38" t="s">
        <v>93</v>
      </c>
    </row>
    <row r="50" spans="2:22" ht="14.4" thickBot="1" x14ac:dyDescent="0.3">
      <c r="B50" s="16">
        <v>9</v>
      </c>
      <c r="C50" s="17" t="s">
        <v>88</v>
      </c>
      <c r="D50" s="18">
        <v>225</v>
      </c>
      <c r="E50" s="19">
        <v>3.7821482602118005E-2</v>
      </c>
      <c r="F50" s="18">
        <v>239</v>
      </c>
      <c r="G50" s="19">
        <v>3.5517907564274039E-2</v>
      </c>
      <c r="H50" s="20">
        <v>-5.8577405857740628E-2</v>
      </c>
      <c r="I50" s="37">
        <v>-1</v>
      </c>
      <c r="J50" s="18">
        <v>225</v>
      </c>
      <c r="K50" s="20">
        <v>0</v>
      </c>
      <c r="L50" s="37">
        <v>1</v>
      </c>
      <c r="O50" s="16">
        <v>9</v>
      </c>
      <c r="P50" s="17" t="s">
        <v>88</v>
      </c>
      <c r="Q50" s="18">
        <v>1296</v>
      </c>
      <c r="R50" s="19">
        <v>3.9190782908464124E-2</v>
      </c>
      <c r="S50" s="18">
        <v>621</v>
      </c>
      <c r="T50" s="19">
        <v>1.888456392166403E-2</v>
      </c>
      <c r="U50" s="20">
        <v>1.0869565217391304</v>
      </c>
      <c r="V50" s="37">
        <v>7</v>
      </c>
    </row>
    <row r="51" spans="2:22" ht="14.4" thickBot="1" x14ac:dyDescent="0.3">
      <c r="B51" s="21">
        <v>10</v>
      </c>
      <c r="C51" s="22" t="s">
        <v>139</v>
      </c>
      <c r="D51" s="23">
        <v>207</v>
      </c>
      <c r="E51" s="24">
        <v>3.4795763993948563E-2</v>
      </c>
      <c r="F51" s="23">
        <v>91</v>
      </c>
      <c r="G51" s="24">
        <v>1.3523554762966265E-2</v>
      </c>
      <c r="H51" s="25">
        <v>1.2747252747252746</v>
      </c>
      <c r="I51" s="38">
        <v>9</v>
      </c>
      <c r="J51" s="23">
        <v>113</v>
      </c>
      <c r="K51" s="25">
        <v>0.83185840707964598</v>
      </c>
      <c r="L51" s="38">
        <v>3</v>
      </c>
      <c r="O51" s="21">
        <v>10</v>
      </c>
      <c r="P51" s="22" t="s">
        <v>78</v>
      </c>
      <c r="Q51" s="23">
        <v>1229</v>
      </c>
      <c r="R51" s="24">
        <v>3.7164716199461732E-2</v>
      </c>
      <c r="S51" s="23">
        <v>1034</v>
      </c>
      <c r="T51" s="24">
        <v>3.1443863276973606E-2</v>
      </c>
      <c r="U51" s="25">
        <v>0.18858800773694395</v>
      </c>
      <c r="V51" s="38">
        <v>-2</v>
      </c>
    </row>
    <row r="52" spans="2:22" ht="14.4" thickBot="1" x14ac:dyDescent="0.3">
      <c r="B52" s="107" t="s">
        <v>53</v>
      </c>
      <c r="C52" s="108"/>
      <c r="D52" s="26">
        <f>SUM(D42:D51)</f>
        <v>3631</v>
      </c>
      <c r="E52" s="27">
        <f>D52/D54</f>
        <v>0.61035468145906879</v>
      </c>
      <c r="F52" s="26">
        <f>SUM(F42:F51)</f>
        <v>4087</v>
      </c>
      <c r="G52" s="27">
        <f>F52/F54</f>
        <v>0.60737108039827614</v>
      </c>
      <c r="H52" s="28">
        <f>D52/F52-1</f>
        <v>-0.11157328113530707</v>
      </c>
      <c r="I52" s="39"/>
      <c r="J52" s="26">
        <f>SUM(J42:J51)</f>
        <v>3159</v>
      </c>
      <c r="K52" s="27">
        <f>D52/J52-1</f>
        <v>0.14941437163659388</v>
      </c>
      <c r="L52" s="26"/>
      <c r="O52" s="107" t="s">
        <v>53</v>
      </c>
      <c r="P52" s="108"/>
      <c r="Q52" s="26">
        <f>SUM(Q42:Q51)</f>
        <v>19832</v>
      </c>
      <c r="R52" s="27">
        <f>Q52/Q54</f>
        <v>0.59971574586470711</v>
      </c>
      <c r="S52" s="26">
        <f>SUM(S42:S51)</f>
        <v>19246</v>
      </c>
      <c r="T52" s="27">
        <f>S52/S54</f>
        <v>0.58526943194258607</v>
      </c>
      <c r="U52" s="28">
        <f>Q52/S52-1</f>
        <v>3.0447885274862418E-2</v>
      </c>
      <c r="V52" s="39"/>
    </row>
    <row r="53" spans="2:22" ht="14.4" thickBot="1" x14ac:dyDescent="0.3">
      <c r="B53" s="107" t="s">
        <v>12</v>
      </c>
      <c r="C53" s="108"/>
      <c r="D53" s="26">
        <f>D54-D52</f>
        <v>2318</v>
      </c>
      <c r="E53" s="27">
        <f>D53/D54</f>
        <v>0.38964531854093126</v>
      </c>
      <c r="F53" s="26">
        <f>F54-F52</f>
        <v>2642</v>
      </c>
      <c r="G53" s="27">
        <f>F53/F54</f>
        <v>0.39262891960172386</v>
      </c>
      <c r="H53" s="28">
        <f>D53/F53-1</f>
        <v>-0.12263436790310367</v>
      </c>
      <c r="I53" s="40"/>
      <c r="J53" s="26">
        <f>J54-SUM(J42:J51)</f>
        <v>2138</v>
      </c>
      <c r="K53" s="28">
        <f>D53/J53-1</f>
        <v>8.4190832553788564E-2</v>
      </c>
      <c r="L53" s="56"/>
      <c r="O53" s="107" t="s">
        <v>12</v>
      </c>
      <c r="P53" s="108"/>
      <c r="Q53" s="26">
        <f>Q54-Q52</f>
        <v>13237</v>
      </c>
      <c r="R53" s="27">
        <f>Q53/Q54</f>
        <v>0.40028425413529289</v>
      </c>
      <c r="S53" s="26">
        <f>S54-S52</f>
        <v>13638</v>
      </c>
      <c r="T53" s="27">
        <f>S53/S54</f>
        <v>0.41473056805741393</v>
      </c>
      <c r="U53" s="28">
        <f>Q53/S53-1</f>
        <v>-2.9403138290071906E-2</v>
      </c>
      <c r="V53" s="40"/>
    </row>
    <row r="54" spans="2:22" ht="14.4" thickBot="1" x14ac:dyDescent="0.3">
      <c r="B54" s="109" t="s">
        <v>34</v>
      </c>
      <c r="C54" s="110"/>
      <c r="D54" s="29">
        <v>5949</v>
      </c>
      <c r="E54" s="30">
        <v>1</v>
      </c>
      <c r="F54" s="29">
        <v>6729</v>
      </c>
      <c r="G54" s="30">
        <v>1</v>
      </c>
      <c r="H54" s="31">
        <v>-0.11591618368256795</v>
      </c>
      <c r="I54" s="41"/>
      <c r="J54" s="29">
        <v>5297</v>
      </c>
      <c r="K54" s="31">
        <v>0.12308854068340569</v>
      </c>
      <c r="L54" s="29"/>
      <c r="O54" s="109" t="s">
        <v>34</v>
      </c>
      <c r="P54" s="110"/>
      <c r="Q54" s="29">
        <v>33069</v>
      </c>
      <c r="R54" s="30">
        <v>1</v>
      </c>
      <c r="S54" s="29">
        <v>32884</v>
      </c>
      <c r="T54" s="30">
        <v>1</v>
      </c>
      <c r="U54" s="31">
        <v>5.625836272959539E-3</v>
      </c>
      <c r="V54" s="41"/>
    </row>
    <row r="55" spans="2:22" x14ac:dyDescent="0.25">
      <c r="B55" s="33" t="s">
        <v>63</v>
      </c>
      <c r="O55" s="33" t="s">
        <v>63</v>
      </c>
    </row>
    <row r="56" spans="2:22" x14ac:dyDescent="0.25">
      <c r="B56" s="34" t="s">
        <v>62</v>
      </c>
      <c r="O56" s="34" t="s">
        <v>62</v>
      </c>
    </row>
    <row r="64" spans="2:22" ht="15" customHeight="1" x14ac:dyDescent="0.25"/>
    <row r="66" ht="15" customHeight="1" x14ac:dyDescent="0.25"/>
  </sheetData>
  <mergeCells count="84">
    <mergeCell ref="O54:P54"/>
    <mergeCell ref="O39:O41"/>
    <mergeCell ref="P39:P41"/>
    <mergeCell ref="U40:U41"/>
    <mergeCell ref="V40:V41"/>
    <mergeCell ref="O52:P52"/>
    <mergeCell ref="O53:P53"/>
    <mergeCell ref="S38:T39"/>
    <mergeCell ref="U38:U39"/>
    <mergeCell ref="V38:V39"/>
    <mergeCell ref="Q38:R39"/>
    <mergeCell ref="V7:V8"/>
    <mergeCell ref="P8:P10"/>
    <mergeCell ref="O26:P26"/>
    <mergeCell ref="O27:P27"/>
    <mergeCell ref="O28:P28"/>
    <mergeCell ref="V9:V10"/>
    <mergeCell ref="P5:P7"/>
    <mergeCell ref="O34:V34"/>
    <mergeCell ref="O36:O38"/>
    <mergeCell ref="P36:P38"/>
    <mergeCell ref="Q36:V36"/>
    <mergeCell ref="Q37:V37"/>
    <mergeCell ref="B28:C28"/>
    <mergeCell ref="B33:L33"/>
    <mergeCell ref="B8:B10"/>
    <mergeCell ref="K7:K8"/>
    <mergeCell ref="L7:L8"/>
    <mergeCell ref="B26:C26"/>
    <mergeCell ref="B5:B7"/>
    <mergeCell ref="C5:C7"/>
    <mergeCell ref="C8:C10"/>
    <mergeCell ref="H9:H10"/>
    <mergeCell ref="J7:J8"/>
    <mergeCell ref="H7:H8"/>
    <mergeCell ref="D7:E8"/>
    <mergeCell ref="O33:V33"/>
    <mergeCell ref="F7:G8"/>
    <mergeCell ref="I9:I10"/>
    <mergeCell ref="C36:C38"/>
    <mergeCell ref="D36:I36"/>
    <mergeCell ref="J36:L36"/>
    <mergeCell ref="D38:E39"/>
    <mergeCell ref="F38:G39"/>
    <mergeCell ref="D37:I37"/>
    <mergeCell ref="J37:L37"/>
    <mergeCell ref="I7:I8"/>
    <mergeCell ref="B34:L34"/>
    <mergeCell ref="J9:J10"/>
    <mergeCell ref="K9:K10"/>
    <mergeCell ref="L9:L10"/>
    <mergeCell ref="B27:C27"/>
    <mergeCell ref="J40:J41"/>
    <mergeCell ref="B54:C54"/>
    <mergeCell ref="L40:L41"/>
    <mergeCell ref="C39:C41"/>
    <mergeCell ref="B52:C52"/>
    <mergeCell ref="L38:L39"/>
    <mergeCell ref="B39:B41"/>
    <mergeCell ref="H40:H41"/>
    <mergeCell ref="H38:H39"/>
    <mergeCell ref="I38:I39"/>
    <mergeCell ref="J38:J39"/>
    <mergeCell ref="K38:K39"/>
    <mergeCell ref="B53:C53"/>
    <mergeCell ref="I40:I41"/>
    <mergeCell ref="K40:K41"/>
    <mergeCell ref="B36:B38"/>
    <mergeCell ref="B2:L2"/>
    <mergeCell ref="O2:V2"/>
    <mergeCell ref="O5:O7"/>
    <mergeCell ref="Q5:V5"/>
    <mergeCell ref="Q6:V6"/>
    <mergeCell ref="Q7:R8"/>
    <mergeCell ref="S7:T8"/>
    <mergeCell ref="U7:U8"/>
    <mergeCell ref="O8:O10"/>
    <mergeCell ref="U9:U10"/>
    <mergeCell ref="D5:I5"/>
    <mergeCell ref="J5:L5"/>
    <mergeCell ref="D6:I6"/>
    <mergeCell ref="J6:L6"/>
    <mergeCell ref="B3:L3"/>
    <mergeCell ref="O3:V3"/>
  </mergeCells>
  <conditionalFormatting sqref="D11:H25">
    <cfRule type="cellIs" dxfId="23" priority="9" operator="equal">
      <formula>0</formula>
    </cfRule>
  </conditionalFormatting>
  <conditionalFormatting sqref="D42:H51">
    <cfRule type="cellIs" dxfId="22" priority="31" operator="equal">
      <formula>0</formula>
    </cfRule>
  </conditionalFormatting>
  <conditionalFormatting sqref="H11:H27 U11:U27 H42:H53">
    <cfRule type="cellIs" dxfId="21" priority="24" operator="lessThan">
      <formula>0</formula>
    </cfRule>
  </conditionalFormatting>
  <conditionalFormatting sqref="I11:I25">
    <cfRule type="cellIs" dxfId="20" priority="7" operator="lessThan">
      <formula>0</formula>
    </cfRule>
  </conditionalFormatting>
  <conditionalFormatting sqref="I42:I51">
    <cfRule type="cellIs" dxfId="19" priority="34" operator="lessThan">
      <formula>0</formula>
    </cfRule>
    <cfRule type="cellIs" dxfId="18" priority="35" operator="equal">
      <formula>0</formula>
    </cfRule>
    <cfRule type="cellIs" dxfId="17" priority="36" operator="greaterThan">
      <formula>0</formula>
    </cfRule>
  </conditionalFormatting>
  <conditionalFormatting sqref="J11:K25">
    <cfRule type="cellIs" dxfId="16" priority="6" operator="equal">
      <formula>0</formula>
    </cfRule>
  </conditionalFormatting>
  <conditionalFormatting sqref="J42:K51">
    <cfRule type="cellIs" dxfId="15" priority="29" operator="equal">
      <formula>0</formula>
    </cfRule>
  </conditionalFormatting>
  <conditionalFormatting sqref="K53">
    <cfRule type="cellIs" dxfId="14" priority="23" operator="lessThan">
      <formula>0</formula>
    </cfRule>
  </conditionalFormatting>
  <conditionalFormatting sqref="K11:L25">
    <cfRule type="cellIs" dxfId="13" priority="5" operator="lessThan">
      <formula>0</formula>
    </cfRule>
  </conditionalFormatting>
  <conditionalFormatting sqref="K42:L51">
    <cfRule type="cellIs" dxfId="12" priority="26" operator="lessThan">
      <formula>0</formula>
    </cfRule>
  </conditionalFormatting>
  <conditionalFormatting sqref="L11:L25">
    <cfRule type="cellIs" dxfId="11" priority="4" operator="equal">
      <formula>0</formula>
    </cfRule>
  </conditionalFormatting>
  <conditionalFormatting sqref="L42:L51">
    <cfRule type="cellIs" dxfId="10" priority="27" operator="equal">
      <formula>0</formula>
    </cfRule>
    <cfRule type="cellIs" dxfId="9" priority="28" operator="greaterThan">
      <formula>0</formula>
    </cfRule>
  </conditionalFormatting>
  <conditionalFormatting sqref="Q11:U25">
    <cfRule type="cellIs" dxfId="8" priority="3" operator="equal">
      <formula>0</formula>
    </cfRule>
  </conditionalFormatting>
  <conditionalFormatting sqref="Q42:U51">
    <cfRule type="cellIs" dxfId="7" priority="17" operator="equal">
      <formula>0</formula>
    </cfRule>
  </conditionalFormatting>
  <conditionalFormatting sqref="U42:U53">
    <cfRule type="cellIs" dxfId="6" priority="15" operator="lessThan">
      <formula>0</formula>
    </cfRule>
  </conditionalFormatting>
  <conditionalFormatting sqref="V11:V25">
    <cfRule type="cellIs" dxfId="5" priority="1" operator="lessThan">
      <formula>0</formula>
    </cfRule>
  </conditionalFormatting>
  <conditionalFormatting sqref="V42:V51">
    <cfRule type="cellIs" dxfId="4" priority="20" operator="lessThan">
      <formula>0</formula>
    </cfRule>
    <cfRule type="cellIs" dxfId="3" priority="21" operator="equal">
      <formula>0</formula>
    </cfRule>
    <cfRule type="cellIs" dxfId="2" priority="2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4">
    <pageSetUpPr fitToPage="1"/>
  </sheetPr>
  <dimension ref="B1:P35"/>
  <sheetViews>
    <sheetView showGridLines="0" tabSelected="1" workbookViewId="0"/>
  </sheetViews>
  <sheetFormatPr defaultColWidth="9.109375" defaultRowHeight="13.8" x14ac:dyDescent="0.25"/>
  <cols>
    <col min="1" max="1" width="1.88671875" style="4" customWidth="1"/>
    <col min="2" max="2" width="8.109375" style="4" customWidth="1"/>
    <col min="3" max="3" width="16" style="4" customWidth="1"/>
    <col min="4" max="9" width="8.88671875" style="4" customWidth="1"/>
    <col min="10" max="10" width="9.5546875" style="4" customWidth="1"/>
    <col min="11" max="14" width="8.88671875" style="4" customWidth="1"/>
    <col min="15" max="15" width="10.33203125" style="4" customWidth="1"/>
    <col min="16" max="16" width="9.109375" style="4"/>
    <col min="17" max="17" width="17" style="4" bestFit="1" customWidth="1"/>
    <col min="18" max="16384" width="9.109375" style="4"/>
  </cols>
  <sheetData>
    <row r="1" spans="2:15" x14ac:dyDescent="0.25">
      <c r="B1" s="4" t="s">
        <v>3</v>
      </c>
      <c r="D1" s="2"/>
      <c r="O1" s="42">
        <v>45841</v>
      </c>
    </row>
    <row r="2" spans="2:15" ht="14.4" customHeight="1" x14ac:dyDescent="0.25">
      <c r="B2" s="84" t="s">
        <v>14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2:15" ht="14.4" customHeight="1" x14ac:dyDescent="0.25">
      <c r="B3" s="115" t="s">
        <v>15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</row>
    <row r="4" spans="2:15" ht="14.4" customHeight="1" thickBot="1" x14ac:dyDescent="0.3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9" t="s">
        <v>4</v>
      </c>
    </row>
    <row r="5" spans="2:15" ht="14.4" customHeight="1" x14ac:dyDescent="0.25">
      <c r="B5" s="111" t="s">
        <v>0</v>
      </c>
      <c r="C5" s="88" t="s">
        <v>1</v>
      </c>
      <c r="D5" s="85" t="s">
        <v>129</v>
      </c>
      <c r="E5" s="86"/>
      <c r="F5" s="86"/>
      <c r="G5" s="86"/>
      <c r="H5" s="123"/>
      <c r="I5" s="124" t="s">
        <v>121</v>
      </c>
      <c r="J5" s="123"/>
      <c r="K5" s="124" t="s">
        <v>142</v>
      </c>
      <c r="L5" s="86"/>
      <c r="M5" s="86"/>
      <c r="N5" s="86"/>
      <c r="O5" s="87"/>
    </row>
    <row r="6" spans="2:15" ht="14.4" customHeight="1" thickBot="1" x14ac:dyDescent="0.3">
      <c r="B6" s="112"/>
      <c r="C6" s="89"/>
      <c r="D6" s="90" t="s">
        <v>130</v>
      </c>
      <c r="E6" s="91"/>
      <c r="F6" s="91"/>
      <c r="G6" s="91"/>
      <c r="H6" s="125"/>
      <c r="I6" s="126" t="s">
        <v>122</v>
      </c>
      <c r="J6" s="125"/>
      <c r="K6" s="126" t="s">
        <v>143</v>
      </c>
      <c r="L6" s="91"/>
      <c r="M6" s="91"/>
      <c r="N6" s="91"/>
      <c r="O6" s="92"/>
    </row>
    <row r="7" spans="2:15" ht="14.4" customHeight="1" x14ac:dyDescent="0.25">
      <c r="B7" s="112"/>
      <c r="C7" s="89"/>
      <c r="D7" s="97">
        <v>2025</v>
      </c>
      <c r="E7" s="98"/>
      <c r="F7" s="97">
        <v>2024</v>
      </c>
      <c r="G7" s="98"/>
      <c r="H7" s="93" t="s">
        <v>5</v>
      </c>
      <c r="I7" s="121">
        <v>2024</v>
      </c>
      <c r="J7" s="121" t="s">
        <v>131</v>
      </c>
      <c r="K7" s="97">
        <v>2025</v>
      </c>
      <c r="L7" s="98"/>
      <c r="M7" s="97">
        <v>2024</v>
      </c>
      <c r="N7" s="98"/>
      <c r="O7" s="93" t="s">
        <v>5</v>
      </c>
    </row>
    <row r="8" spans="2:15" ht="14.4" customHeight="1" thickBot="1" x14ac:dyDescent="0.3">
      <c r="B8" s="113" t="s">
        <v>6</v>
      </c>
      <c r="C8" s="101" t="s">
        <v>7</v>
      </c>
      <c r="D8" s="99"/>
      <c r="E8" s="100"/>
      <c r="F8" s="99"/>
      <c r="G8" s="100"/>
      <c r="H8" s="94"/>
      <c r="I8" s="122"/>
      <c r="J8" s="122"/>
      <c r="K8" s="99"/>
      <c r="L8" s="100"/>
      <c r="M8" s="99"/>
      <c r="N8" s="100"/>
      <c r="O8" s="94"/>
    </row>
    <row r="9" spans="2:15" ht="14.4" customHeight="1" x14ac:dyDescent="0.25">
      <c r="B9" s="113"/>
      <c r="C9" s="101"/>
      <c r="D9" s="10" t="s">
        <v>8</v>
      </c>
      <c r="E9" s="11" t="s">
        <v>2</v>
      </c>
      <c r="F9" s="10" t="s">
        <v>8</v>
      </c>
      <c r="G9" s="11" t="s">
        <v>2</v>
      </c>
      <c r="H9" s="105" t="s">
        <v>9</v>
      </c>
      <c r="I9" s="12" t="s">
        <v>8</v>
      </c>
      <c r="J9" s="119" t="s">
        <v>141</v>
      </c>
      <c r="K9" s="10" t="s">
        <v>8</v>
      </c>
      <c r="L9" s="11" t="s">
        <v>2</v>
      </c>
      <c r="M9" s="10" t="s">
        <v>8</v>
      </c>
      <c r="N9" s="11" t="s">
        <v>2</v>
      </c>
      <c r="O9" s="105" t="s">
        <v>9</v>
      </c>
    </row>
    <row r="10" spans="2:15" ht="14.4" customHeight="1" thickBot="1" x14ac:dyDescent="0.3">
      <c r="B10" s="114"/>
      <c r="C10" s="102"/>
      <c r="D10" s="13" t="s">
        <v>10</v>
      </c>
      <c r="E10" s="14" t="s">
        <v>11</v>
      </c>
      <c r="F10" s="13" t="s">
        <v>10</v>
      </c>
      <c r="G10" s="14" t="s">
        <v>11</v>
      </c>
      <c r="H10" s="106"/>
      <c r="I10" s="15" t="s">
        <v>10</v>
      </c>
      <c r="J10" s="120"/>
      <c r="K10" s="13" t="s">
        <v>10</v>
      </c>
      <c r="L10" s="14" t="s">
        <v>11</v>
      </c>
      <c r="M10" s="13" t="s">
        <v>10</v>
      </c>
      <c r="N10" s="14" t="s">
        <v>11</v>
      </c>
      <c r="O10" s="106"/>
    </row>
    <row r="11" spans="2:15" ht="14.4" customHeight="1" thickBot="1" x14ac:dyDescent="0.3">
      <c r="B11" s="16">
        <v>1</v>
      </c>
      <c r="C11" s="17" t="s">
        <v>19</v>
      </c>
      <c r="D11" s="18">
        <v>7381</v>
      </c>
      <c r="E11" s="19">
        <v>0.13290478248343418</v>
      </c>
      <c r="F11" s="18">
        <v>8241</v>
      </c>
      <c r="G11" s="19">
        <v>0.14471096438856501</v>
      </c>
      <c r="H11" s="20">
        <v>-0.10435626744327142</v>
      </c>
      <c r="I11" s="18">
        <v>8242</v>
      </c>
      <c r="J11" s="20">
        <v>-0.10446493569521964</v>
      </c>
      <c r="K11" s="18">
        <v>50909</v>
      </c>
      <c r="L11" s="19">
        <v>0.15990011935423079</v>
      </c>
      <c r="M11" s="18">
        <v>55730</v>
      </c>
      <c r="N11" s="19">
        <v>0.17986702814355796</v>
      </c>
      <c r="O11" s="20">
        <v>-8.6506369998205601E-2</v>
      </c>
    </row>
    <row r="12" spans="2:15" ht="14.4" customHeight="1" thickBot="1" x14ac:dyDescent="0.3">
      <c r="B12" s="21">
        <v>2</v>
      </c>
      <c r="C12" s="22" t="s">
        <v>17</v>
      </c>
      <c r="D12" s="23">
        <v>6280</v>
      </c>
      <c r="E12" s="24">
        <v>0.11307980409104004</v>
      </c>
      <c r="F12" s="23">
        <v>4802</v>
      </c>
      <c r="G12" s="24">
        <v>8.4322539860925763E-2</v>
      </c>
      <c r="H12" s="25">
        <v>0.30778842149104535</v>
      </c>
      <c r="I12" s="23">
        <v>5400</v>
      </c>
      <c r="J12" s="25">
        <v>0.16296296296296298</v>
      </c>
      <c r="K12" s="23">
        <v>30348</v>
      </c>
      <c r="L12" s="24">
        <v>9.5320057792574908E-2</v>
      </c>
      <c r="M12" s="23">
        <v>30566</v>
      </c>
      <c r="N12" s="24">
        <v>9.8650916602117222E-2</v>
      </c>
      <c r="O12" s="25">
        <v>-7.1321075705031989E-3</v>
      </c>
    </row>
    <row r="13" spans="2:15" ht="14.4" customHeight="1" thickBot="1" x14ac:dyDescent="0.3">
      <c r="B13" s="16">
        <v>3</v>
      </c>
      <c r="C13" s="17" t="s">
        <v>18</v>
      </c>
      <c r="D13" s="18">
        <v>3990</v>
      </c>
      <c r="E13" s="19">
        <v>7.1845289541918753E-2</v>
      </c>
      <c r="F13" s="18">
        <v>4327</v>
      </c>
      <c r="G13" s="19">
        <v>7.5981597246610938E-2</v>
      </c>
      <c r="H13" s="20">
        <v>-7.7883059856713621E-2</v>
      </c>
      <c r="I13" s="18">
        <v>3889</v>
      </c>
      <c r="J13" s="20">
        <v>2.5970686551812783E-2</v>
      </c>
      <c r="K13" s="18">
        <v>24004</v>
      </c>
      <c r="L13" s="19">
        <v>7.5394183051699232E-2</v>
      </c>
      <c r="M13" s="18">
        <v>20712</v>
      </c>
      <c r="N13" s="19">
        <v>6.684740511231603E-2</v>
      </c>
      <c r="O13" s="20">
        <v>0.15894167632290457</v>
      </c>
    </row>
    <row r="14" spans="2:15" ht="14.4" customHeight="1" thickBot="1" x14ac:dyDescent="0.3">
      <c r="B14" s="21">
        <v>4</v>
      </c>
      <c r="C14" s="22" t="s">
        <v>31</v>
      </c>
      <c r="D14" s="23">
        <v>2969</v>
      </c>
      <c r="E14" s="24">
        <v>5.3460818208009221E-2</v>
      </c>
      <c r="F14" s="23">
        <v>3208</v>
      </c>
      <c r="G14" s="24">
        <v>5.6332092435204047E-2</v>
      </c>
      <c r="H14" s="25">
        <v>-7.4501246882793026E-2</v>
      </c>
      <c r="I14" s="23">
        <v>2834</v>
      </c>
      <c r="J14" s="25">
        <v>4.7635850388143997E-2</v>
      </c>
      <c r="K14" s="23">
        <v>16345</v>
      </c>
      <c r="L14" s="24">
        <v>5.1338023745210126E-2</v>
      </c>
      <c r="M14" s="23">
        <v>16967</v>
      </c>
      <c r="N14" s="24">
        <v>5.4760521559514587E-2</v>
      </c>
      <c r="O14" s="25">
        <v>-3.6659397654270065E-2</v>
      </c>
    </row>
    <row r="15" spans="2:15" ht="14.4" customHeight="1" thickBot="1" x14ac:dyDescent="0.3">
      <c r="B15" s="16">
        <v>5</v>
      </c>
      <c r="C15" s="17" t="s">
        <v>22</v>
      </c>
      <c r="D15" s="18">
        <v>2748</v>
      </c>
      <c r="E15" s="19">
        <v>4.9481417458945548E-2</v>
      </c>
      <c r="F15" s="18">
        <v>2719</v>
      </c>
      <c r="G15" s="19">
        <v>4.7745311512256798E-2</v>
      </c>
      <c r="H15" s="20">
        <v>1.0665685913938905E-2</v>
      </c>
      <c r="I15" s="18">
        <v>2464</v>
      </c>
      <c r="J15" s="20">
        <v>0.11525974025974017</v>
      </c>
      <c r="K15" s="18">
        <v>16177</v>
      </c>
      <c r="L15" s="19">
        <v>5.0810352409070919E-2</v>
      </c>
      <c r="M15" s="18">
        <v>16161</v>
      </c>
      <c r="N15" s="19">
        <v>5.2159178931061194E-2</v>
      </c>
      <c r="O15" s="20">
        <v>9.9003774518902077E-4</v>
      </c>
    </row>
    <row r="16" spans="2:15" ht="14.4" customHeight="1" thickBot="1" x14ac:dyDescent="0.3">
      <c r="B16" s="21">
        <v>6</v>
      </c>
      <c r="C16" s="22" t="s">
        <v>24</v>
      </c>
      <c r="D16" s="23">
        <v>3669</v>
      </c>
      <c r="E16" s="24">
        <v>6.6065254969749354E-2</v>
      </c>
      <c r="F16" s="23">
        <v>4179</v>
      </c>
      <c r="G16" s="24">
        <v>7.3382735126782325E-2</v>
      </c>
      <c r="H16" s="25">
        <v>-0.12203876525484569</v>
      </c>
      <c r="I16" s="23">
        <v>2546</v>
      </c>
      <c r="J16" s="25">
        <v>0.44108405341712498</v>
      </c>
      <c r="K16" s="23">
        <v>15896</v>
      </c>
      <c r="L16" s="24">
        <v>4.9927759281361894E-2</v>
      </c>
      <c r="M16" s="23">
        <v>17438</v>
      </c>
      <c r="N16" s="24">
        <v>5.6280660986315519E-2</v>
      </c>
      <c r="O16" s="25">
        <v>-8.8427571969262542E-2</v>
      </c>
    </row>
    <row r="17" spans="2:15" ht="14.4" customHeight="1" thickBot="1" x14ac:dyDescent="0.3">
      <c r="B17" s="16">
        <v>7</v>
      </c>
      <c r="C17" s="17" t="s">
        <v>16</v>
      </c>
      <c r="D17" s="18">
        <v>2746</v>
      </c>
      <c r="E17" s="19">
        <v>4.9445404782483438E-2</v>
      </c>
      <c r="F17" s="18">
        <v>2091</v>
      </c>
      <c r="G17" s="19">
        <v>3.6717707382173212E-2</v>
      </c>
      <c r="H17" s="20">
        <v>0.31324725011956001</v>
      </c>
      <c r="I17" s="18">
        <v>2568</v>
      </c>
      <c r="J17" s="20">
        <v>6.9314641744548267E-2</v>
      </c>
      <c r="K17" s="18">
        <v>14876</v>
      </c>
      <c r="L17" s="19">
        <v>4.672404045480244E-2</v>
      </c>
      <c r="M17" s="18">
        <v>13687</v>
      </c>
      <c r="N17" s="19">
        <v>4.4174412600051637E-2</v>
      </c>
      <c r="O17" s="20">
        <v>8.6870753269525869E-2</v>
      </c>
    </row>
    <row r="18" spans="2:15" ht="14.4" customHeight="1" thickBot="1" x14ac:dyDescent="0.3">
      <c r="B18" s="21">
        <v>8</v>
      </c>
      <c r="C18" s="22" t="s">
        <v>23</v>
      </c>
      <c r="D18" s="23">
        <v>2529</v>
      </c>
      <c r="E18" s="24">
        <v>4.5538029386343992E-2</v>
      </c>
      <c r="F18" s="23">
        <v>2848</v>
      </c>
      <c r="G18" s="24">
        <v>5.0010535927512818E-2</v>
      </c>
      <c r="H18" s="25">
        <v>-0.1120084269662921</v>
      </c>
      <c r="I18" s="23">
        <v>2235</v>
      </c>
      <c r="J18" s="25">
        <v>0.1315436241610739</v>
      </c>
      <c r="K18" s="23">
        <v>14482</v>
      </c>
      <c r="L18" s="24">
        <v>4.5486525535523591E-2</v>
      </c>
      <c r="M18" s="23">
        <v>15268</v>
      </c>
      <c r="N18" s="24">
        <v>4.9277046217402531E-2</v>
      </c>
      <c r="O18" s="25">
        <v>-5.1480220068116367E-2</v>
      </c>
    </row>
    <row r="19" spans="2:15" ht="14.4" customHeight="1" thickBot="1" x14ac:dyDescent="0.3">
      <c r="B19" s="16">
        <v>9</v>
      </c>
      <c r="C19" s="17" t="s">
        <v>32</v>
      </c>
      <c r="D19" s="18">
        <v>1940</v>
      </c>
      <c r="E19" s="19">
        <v>3.4932296168251227E-2</v>
      </c>
      <c r="F19" s="18">
        <v>2662</v>
      </c>
      <c r="G19" s="19">
        <v>4.6744398398539021E-2</v>
      </c>
      <c r="H19" s="20">
        <v>-0.27122464312546957</v>
      </c>
      <c r="I19" s="18">
        <v>1875</v>
      </c>
      <c r="J19" s="20">
        <v>3.4666666666666623E-2</v>
      </c>
      <c r="K19" s="18">
        <v>14358</v>
      </c>
      <c r="L19" s="19">
        <v>4.5097053835039889E-2</v>
      </c>
      <c r="M19" s="18">
        <v>13260</v>
      </c>
      <c r="N19" s="19">
        <v>4.2796281951975212E-2</v>
      </c>
      <c r="O19" s="20">
        <v>8.2805429864253322E-2</v>
      </c>
    </row>
    <row r="20" spans="2:15" ht="14.4" customHeight="1" thickBot="1" x14ac:dyDescent="0.3">
      <c r="B20" s="21">
        <v>10</v>
      </c>
      <c r="C20" s="22" t="s">
        <v>21</v>
      </c>
      <c r="D20" s="23">
        <v>2312</v>
      </c>
      <c r="E20" s="24">
        <v>4.1630653990204554E-2</v>
      </c>
      <c r="F20" s="23">
        <v>2257</v>
      </c>
      <c r="G20" s="24">
        <v>3.9632647327386389E-2</v>
      </c>
      <c r="H20" s="25">
        <v>2.436863092600805E-2</v>
      </c>
      <c r="I20" s="23">
        <v>2282</v>
      </c>
      <c r="J20" s="25">
        <v>1.3146362839614456E-2</v>
      </c>
      <c r="K20" s="23">
        <v>13121</v>
      </c>
      <c r="L20" s="24">
        <v>4.1211759532633958E-2</v>
      </c>
      <c r="M20" s="23">
        <v>11204</v>
      </c>
      <c r="N20" s="24">
        <v>3.6160599018848438E-2</v>
      </c>
      <c r="O20" s="25">
        <v>0.17109960728311324</v>
      </c>
    </row>
    <row r="21" spans="2:15" ht="14.4" customHeight="1" thickBot="1" x14ac:dyDescent="0.3">
      <c r="B21" s="16">
        <v>11</v>
      </c>
      <c r="C21" s="17" t="s">
        <v>29</v>
      </c>
      <c r="D21" s="18">
        <v>2099</v>
      </c>
      <c r="E21" s="19">
        <v>3.7795303946989343E-2</v>
      </c>
      <c r="F21" s="18">
        <v>1550</v>
      </c>
      <c r="G21" s="19">
        <v>2.7217812741448338E-2</v>
      </c>
      <c r="H21" s="20">
        <v>0.35419354838709682</v>
      </c>
      <c r="I21" s="18">
        <v>1866</v>
      </c>
      <c r="J21" s="20">
        <v>0.12486602357984999</v>
      </c>
      <c r="K21" s="18">
        <v>10507</v>
      </c>
      <c r="L21" s="19">
        <v>3.3001444814372762E-2</v>
      </c>
      <c r="M21" s="18">
        <v>9135</v>
      </c>
      <c r="N21" s="19">
        <v>2.9482958946553058E-2</v>
      </c>
      <c r="O21" s="20">
        <v>0.15019157088122603</v>
      </c>
    </row>
    <row r="22" spans="2:15" ht="14.4" customHeight="1" thickBot="1" x14ac:dyDescent="0.3">
      <c r="B22" s="21">
        <v>12</v>
      </c>
      <c r="C22" s="22" t="s">
        <v>33</v>
      </c>
      <c r="D22" s="23">
        <v>1719</v>
      </c>
      <c r="E22" s="24">
        <v>3.0952895419187554E-2</v>
      </c>
      <c r="F22" s="23">
        <v>1271</v>
      </c>
      <c r="G22" s="24">
        <v>2.2318606447987638E-2</v>
      </c>
      <c r="H22" s="25">
        <v>0.35247836349331241</v>
      </c>
      <c r="I22" s="23">
        <v>1554</v>
      </c>
      <c r="J22" s="25">
        <v>0.10617760617760608</v>
      </c>
      <c r="K22" s="23">
        <v>10485</v>
      </c>
      <c r="L22" s="24">
        <v>3.2932344996545009E-2</v>
      </c>
      <c r="M22" s="23">
        <v>9622</v>
      </c>
      <c r="N22" s="24">
        <v>3.1054737929253808E-2</v>
      </c>
      <c r="O22" s="25">
        <v>8.9690293078362071E-2</v>
      </c>
    </row>
    <row r="23" spans="2:15" ht="14.4" customHeight="1" thickBot="1" x14ac:dyDescent="0.3">
      <c r="B23" s="16">
        <v>13</v>
      </c>
      <c r="C23" s="17" t="s">
        <v>57</v>
      </c>
      <c r="D23" s="18">
        <v>1055</v>
      </c>
      <c r="E23" s="19">
        <v>1.8996686833765486E-2</v>
      </c>
      <c r="F23" s="18">
        <v>1500</v>
      </c>
      <c r="G23" s="19">
        <v>2.6339818782046779E-2</v>
      </c>
      <c r="H23" s="20">
        <v>-0.29666666666666663</v>
      </c>
      <c r="I23" s="18">
        <v>999</v>
      </c>
      <c r="J23" s="20">
        <v>5.6056056056056125E-2</v>
      </c>
      <c r="K23" s="18">
        <v>8123</v>
      </c>
      <c r="L23" s="19">
        <v>2.5513537282492619E-2</v>
      </c>
      <c r="M23" s="18">
        <v>7069</v>
      </c>
      <c r="N23" s="19">
        <v>2.2815001290988898E-2</v>
      </c>
      <c r="O23" s="20">
        <v>0.14910171169896724</v>
      </c>
    </row>
    <row r="24" spans="2:15" ht="14.4" customHeight="1" thickBot="1" x14ac:dyDescent="0.3">
      <c r="B24" s="21">
        <v>14</v>
      </c>
      <c r="C24" s="22" t="s">
        <v>85</v>
      </c>
      <c r="D24" s="23">
        <v>828</v>
      </c>
      <c r="E24" s="24">
        <v>1.4909248055315471E-2</v>
      </c>
      <c r="F24" s="23">
        <v>1169</v>
      </c>
      <c r="G24" s="24">
        <v>2.0527498770808457E-2</v>
      </c>
      <c r="H24" s="25">
        <v>-0.29170230966638155</v>
      </c>
      <c r="I24" s="23">
        <v>1234</v>
      </c>
      <c r="J24" s="25">
        <v>-0.3290113452188006</v>
      </c>
      <c r="K24" s="23">
        <v>6286</v>
      </c>
      <c r="L24" s="24">
        <v>1.9743702493875245E-2</v>
      </c>
      <c r="M24" s="23">
        <v>3055</v>
      </c>
      <c r="N24" s="24">
        <v>9.8599277046217404E-3</v>
      </c>
      <c r="O24" s="25">
        <v>1.0576104746317512</v>
      </c>
    </row>
    <row r="25" spans="2:15" ht="14.4" customHeight="1" thickBot="1" x14ac:dyDescent="0.3">
      <c r="B25" s="16">
        <v>15</v>
      </c>
      <c r="C25" s="17" t="s">
        <v>80</v>
      </c>
      <c r="D25" s="18">
        <v>1096</v>
      </c>
      <c r="E25" s="19">
        <v>1.9734946701238838E-2</v>
      </c>
      <c r="F25" s="18">
        <v>863</v>
      </c>
      <c r="G25" s="19">
        <v>1.5154175739270914E-2</v>
      </c>
      <c r="H25" s="20">
        <v>0.26998841251448447</v>
      </c>
      <c r="I25" s="18">
        <v>1107</v>
      </c>
      <c r="J25" s="20">
        <v>-9.936766034327027E-3</v>
      </c>
      <c r="K25" s="18">
        <v>6201</v>
      </c>
      <c r="L25" s="19">
        <v>1.9476725924995289E-2</v>
      </c>
      <c r="M25" s="18">
        <v>5156</v>
      </c>
      <c r="N25" s="19">
        <v>1.6640846888716757E-2</v>
      </c>
      <c r="O25" s="20">
        <v>0.20267649340574079</v>
      </c>
    </row>
    <row r="26" spans="2:15" ht="14.4" customHeight="1" thickBot="1" x14ac:dyDescent="0.3">
      <c r="B26" s="21">
        <v>16</v>
      </c>
      <c r="C26" s="22" t="s">
        <v>27</v>
      </c>
      <c r="D26" s="23">
        <v>1109</v>
      </c>
      <c r="E26" s="24">
        <v>1.996902909824258E-2</v>
      </c>
      <c r="F26" s="23">
        <v>863</v>
      </c>
      <c r="G26" s="24">
        <v>1.5154175739270914E-2</v>
      </c>
      <c r="H26" s="25">
        <v>0.28505214368482035</v>
      </c>
      <c r="I26" s="23">
        <v>1014</v>
      </c>
      <c r="J26" s="25">
        <v>9.3688362919132073E-2</v>
      </c>
      <c r="K26" s="23">
        <v>6153</v>
      </c>
      <c r="L26" s="24">
        <v>1.9325962686098375E-2</v>
      </c>
      <c r="M26" s="23">
        <v>5742</v>
      </c>
      <c r="N26" s="24">
        <v>1.8532145623547637E-2</v>
      </c>
      <c r="O26" s="25">
        <v>7.1577847439916464E-2</v>
      </c>
    </row>
    <row r="27" spans="2:15" ht="14.4" customHeight="1" thickBot="1" x14ac:dyDescent="0.3">
      <c r="B27" s="16">
        <v>17</v>
      </c>
      <c r="C27" s="17" t="s">
        <v>25</v>
      </c>
      <c r="D27" s="18">
        <v>790</v>
      </c>
      <c r="E27" s="19">
        <v>1.4225007202535292E-2</v>
      </c>
      <c r="F27" s="18">
        <v>954</v>
      </c>
      <c r="G27" s="19">
        <v>1.6752124745381753E-2</v>
      </c>
      <c r="H27" s="20">
        <v>-0.17190775681341719</v>
      </c>
      <c r="I27" s="18">
        <v>559</v>
      </c>
      <c r="J27" s="20">
        <v>0.41323792486583177</v>
      </c>
      <c r="K27" s="18">
        <v>5912</v>
      </c>
      <c r="L27" s="19">
        <v>1.8569005590803444E-2</v>
      </c>
      <c r="M27" s="18">
        <v>5620</v>
      </c>
      <c r="N27" s="19">
        <v>1.8138394009811515E-2</v>
      </c>
      <c r="O27" s="20">
        <v>5.1957295373665557E-2</v>
      </c>
    </row>
    <row r="28" spans="2:15" ht="14.4" customHeight="1" thickBot="1" x14ac:dyDescent="0.3">
      <c r="B28" s="21">
        <v>18</v>
      </c>
      <c r="C28" s="22" t="s">
        <v>20</v>
      </c>
      <c r="D28" s="23">
        <v>1043</v>
      </c>
      <c r="E28" s="24">
        <v>1.8780610774992799E-2</v>
      </c>
      <c r="F28" s="23">
        <v>1372</v>
      </c>
      <c r="G28" s="24">
        <v>2.4092154245978787E-2</v>
      </c>
      <c r="H28" s="25">
        <v>-0.23979591836734693</v>
      </c>
      <c r="I28" s="23">
        <v>1089</v>
      </c>
      <c r="J28" s="25">
        <v>-4.2240587695133169E-2</v>
      </c>
      <c r="K28" s="23">
        <v>5886</v>
      </c>
      <c r="L28" s="24">
        <v>1.8487342169734279E-2</v>
      </c>
      <c r="M28" s="23">
        <v>6710</v>
      </c>
      <c r="N28" s="24">
        <v>2.1656338755486702E-2</v>
      </c>
      <c r="O28" s="25">
        <v>-0.12280178837555888</v>
      </c>
    </row>
    <row r="29" spans="2:15" ht="14.4" customHeight="1" thickBot="1" x14ac:dyDescent="0.3">
      <c r="B29" s="16">
        <v>19</v>
      </c>
      <c r="C29" s="17" t="s">
        <v>28</v>
      </c>
      <c r="D29" s="18">
        <v>1084</v>
      </c>
      <c r="E29" s="19">
        <v>1.9518870642466147E-2</v>
      </c>
      <c r="F29" s="18">
        <v>822</v>
      </c>
      <c r="G29" s="19">
        <v>1.4434220692561636E-2</v>
      </c>
      <c r="H29" s="20">
        <v>0.31873479318734788</v>
      </c>
      <c r="I29" s="18">
        <v>858</v>
      </c>
      <c r="J29" s="20">
        <v>0.26340326340326348</v>
      </c>
      <c r="K29" s="18">
        <v>4984</v>
      </c>
      <c r="L29" s="19">
        <v>1.5654249638796407E-2</v>
      </c>
      <c r="M29" s="18">
        <v>4935</v>
      </c>
      <c r="N29" s="19">
        <v>1.5927575522850502E-2</v>
      </c>
      <c r="O29" s="20">
        <v>9.9290780141843005E-3</v>
      </c>
    </row>
    <row r="30" spans="2:15" ht="14.4" customHeight="1" thickBot="1" x14ac:dyDescent="0.3">
      <c r="B30" s="21">
        <v>20</v>
      </c>
      <c r="C30" s="22" t="s">
        <v>26</v>
      </c>
      <c r="D30" s="23">
        <v>873</v>
      </c>
      <c r="E30" s="24">
        <v>1.571953327571305E-2</v>
      </c>
      <c r="F30" s="23">
        <v>1143</v>
      </c>
      <c r="G30" s="24">
        <v>2.0070941911919646E-2</v>
      </c>
      <c r="H30" s="25">
        <v>-0.23622047244094491</v>
      </c>
      <c r="I30" s="23">
        <v>633</v>
      </c>
      <c r="J30" s="25">
        <v>0.37914691943127954</v>
      </c>
      <c r="K30" s="23">
        <v>4277</v>
      </c>
      <c r="L30" s="24">
        <v>1.3433632765877253E-2</v>
      </c>
      <c r="M30" s="23">
        <v>5615</v>
      </c>
      <c r="N30" s="24">
        <v>1.8122256648592822E-2</v>
      </c>
      <c r="O30" s="25">
        <v>-0.23829029385574352</v>
      </c>
    </row>
    <row r="31" spans="2:15" ht="14.4" customHeight="1" thickBot="1" x14ac:dyDescent="0.3">
      <c r="B31" s="107" t="s">
        <v>41</v>
      </c>
      <c r="C31" s="108"/>
      <c r="D31" s="26">
        <f>SUM(D11:D30)</f>
        <v>48260</v>
      </c>
      <c r="E31" s="27">
        <f>D31/D33</f>
        <v>0.8689858830308268</v>
      </c>
      <c r="F31" s="26">
        <f>SUM(F11:F30)</f>
        <v>48841</v>
      </c>
      <c r="G31" s="27">
        <f>F31/F33</f>
        <v>0.85764205942263116</v>
      </c>
      <c r="H31" s="28">
        <f>D31/F31-1</f>
        <v>-1.1895743330398667E-2</v>
      </c>
      <c r="I31" s="26">
        <f>SUM(I11:I30)</f>
        <v>45248</v>
      </c>
      <c r="J31" s="27">
        <f>D31/I31-1</f>
        <v>6.6566478076379054E-2</v>
      </c>
      <c r="K31" s="26">
        <f>SUM(K11:K30)</f>
        <v>279330</v>
      </c>
      <c r="L31" s="27">
        <f>K31/K33</f>
        <v>0.87734782335573847</v>
      </c>
      <c r="M31" s="26">
        <f>SUM(M11:M30)</f>
        <v>273652</v>
      </c>
      <c r="N31" s="27">
        <f>M31/M33</f>
        <v>0.88320423444358376</v>
      </c>
      <c r="O31" s="28">
        <f>K31/M31-1</f>
        <v>2.0748980456930743E-2</v>
      </c>
    </row>
    <row r="32" spans="2:15" ht="14.4" customHeight="1" thickBot="1" x14ac:dyDescent="0.3">
      <c r="B32" s="107" t="s">
        <v>12</v>
      </c>
      <c r="C32" s="108"/>
      <c r="D32" s="26">
        <f>D33-SUM(D11:D30)</f>
        <v>7276</v>
      </c>
      <c r="E32" s="27">
        <f>D32/D33</f>
        <v>0.13101411696917314</v>
      </c>
      <c r="F32" s="26">
        <f>F33-SUM(F11:F30)</f>
        <v>8107</v>
      </c>
      <c r="G32" s="27">
        <f>F32/F33</f>
        <v>0.14235794057736884</v>
      </c>
      <c r="H32" s="28">
        <f>D32/F32-1</f>
        <v>-0.1025040088812138</v>
      </c>
      <c r="I32" s="26">
        <f>I33-SUM(I11:I30)</f>
        <v>6690</v>
      </c>
      <c r="J32" s="27">
        <f>D32/I32-1</f>
        <v>8.759342301943196E-2</v>
      </c>
      <c r="K32" s="26">
        <f>K33-SUM(K11:K30)</f>
        <v>39050</v>
      </c>
      <c r="L32" s="27">
        <f>K32/K33</f>
        <v>0.12265217664426158</v>
      </c>
      <c r="M32" s="26">
        <f>M33-SUM(M11:M30)</f>
        <v>36188</v>
      </c>
      <c r="N32" s="27">
        <f>M32/M33</f>
        <v>0.11679576555641621</v>
      </c>
      <c r="O32" s="28">
        <f>K32/M32-1</f>
        <v>7.9086990162484883E-2</v>
      </c>
    </row>
    <row r="33" spans="2:16" ht="14.4" customHeight="1" thickBot="1" x14ac:dyDescent="0.3">
      <c r="B33" s="109" t="s">
        <v>13</v>
      </c>
      <c r="C33" s="110"/>
      <c r="D33" s="29">
        <v>55536</v>
      </c>
      <c r="E33" s="30">
        <v>1</v>
      </c>
      <c r="F33" s="29">
        <v>56948</v>
      </c>
      <c r="G33" s="30">
        <v>1.0000000000000011</v>
      </c>
      <c r="H33" s="31">
        <v>-2.4794549413500011E-2</v>
      </c>
      <c r="I33" s="29">
        <v>51938</v>
      </c>
      <c r="J33" s="31">
        <v>6.9274904694058392E-2</v>
      </c>
      <c r="K33" s="29">
        <v>318380</v>
      </c>
      <c r="L33" s="30">
        <v>1</v>
      </c>
      <c r="M33" s="29">
        <v>309840</v>
      </c>
      <c r="N33" s="30">
        <v>1.0000000000000027</v>
      </c>
      <c r="O33" s="31">
        <v>2.756261296152851E-2</v>
      </c>
      <c r="P33" s="32"/>
    </row>
    <row r="34" spans="2:16" ht="14.4" customHeight="1" x14ac:dyDescent="0.25">
      <c r="B34" s="33" t="s">
        <v>63</v>
      </c>
    </row>
    <row r="35" spans="2:16" x14ac:dyDescent="0.25">
      <c r="B35" s="34" t="s">
        <v>62</v>
      </c>
    </row>
  </sheetData>
  <mergeCells count="26">
    <mergeCell ref="B31:C31"/>
    <mergeCell ref="B32:C32"/>
    <mergeCell ref="B33:C33"/>
    <mergeCell ref="B8:B10"/>
    <mergeCell ref="C8:C10"/>
    <mergeCell ref="B2:O2"/>
    <mergeCell ref="B3:O3"/>
    <mergeCell ref="O7:O8"/>
    <mergeCell ref="H7:H8"/>
    <mergeCell ref="I7:I8"/>
    <mergeCell ref="J7:J8"/>
    <mergeCell ref="B5:B7"/>
    <mergeCell ref="D5:H5"/>
    <mergeCell ref="I5:J5"/>
    <mergeCell ref="K5:O5"/>
    <mergeCell ref="C5:C7"/>
    <mergeCell ref="D6:H6"/>
    <mergeCell ref="I6:J6"/>
    <mergeCell ref="K6:O6"/>
    <mergeCell ref="O9:O10"/>
    <mergeCell ref="K7:L8"/>
    <mergeCell ref="M7:N8"/>
    <mergeCell ref="J9:J10"/>
    <mergeCell ref="D7:E8"/>
    <mergeCell ref="F7:G8"/>
    <mergeCell ref="H9:H10"/>
  </mergeCells>
  <conditionalFormatting sqref="D11:O30">
    <cfRule type="cellIs" dxfId="1" priority="1" operator="equal">
      <formula>0</formula>
    </cfRule>
  </conditionalFormatting>
  <conditionalFormatting sqref="J11:J30 H11:H32 O11:O32">
    <cfRule type="cellIs" dxfId="0" priority="5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Summary table</vt:lpstr>
      <vt:lpstr>PC Ranking</vt:lpstr>
      <vt:lpstr>Paliwa_Samochody osobowe (2)</vt:lpstr>
      <vt:lpstr>PC for Ind.Customers</vt:lpstr>
      <vt:lpstr>PC for Business</vt:lpstr>
      <vt:lpstr>LCV up to 3.5T</vt:lpstr>
      <vt:lpstr>PC &amp; LCV up to 3.5T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2025-04-03T12:00:24Z</cp:lastPrinted>
  <dcterms:created xsi:type="dcterms:W3CDTF">2011-02-07T09:02:19Z</dcterms:created>
  <dcterms:modified xsi:type="dcterms:W3CDTF">2025-07-03T12:44:34Z</dcterms:modified>
</cp:coreProperties>
</file>